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j\Documents\Site web\"/>
    </mc:Choice>
  </mc:AlternateContent>
  <bookViews>
    <workbookView xWindow="0" yWindow="0" windowWidth="28800" windowHeight="11448"/>
  </bookViews>
  <sheets>
    <sheet name="Balans - actief" sheetId="1" r:id="rId1"/>
    <sheet name="Balans - passief" sheetId="2" r:id="rId2"/>
    <sheet name="Uitkeringen" sheetId="3" r:id="rId3"/>
    <sheet name="GV - ontvangsten voor RIZIV" sheetId="4" r:id="rId4"/>
    <sheet name="Resultatenrekening GV (1)" sheetId="5" r:id="rId5"/>
    <sheet name="Resultatenrekening GV (2)" sheetId="6" r:id="rId6"/>
    <sheet name="Resultatenrekening AK" sheetId="7" r:id="rId7"/>
  </sheets>
  <definedNames>
    <definedName name="_xlnm.Print_Area" localSheetId="0">'Balans - actief'!$A$1:$M$51</definedName>
    <definedName name="_xlnm.Print_Area" localSheetId="1">'Balans - passief'!$A$1:$M$51</definedName>
    <definedName name="_xlnm.Print_Area" localSheetId="3">'GV - ontvangsten voor RIZIV'!$A$1:$K$31</definedName>
    <definedName name="_xlnm.Print_Area" localSheetId="6">'Resultatenrekening AK'!$A$1:$I$56</definedName>
    <definedName name="_xlnm.Print_Area" localSheetId="4">'Resultatenrekening GV (1)'!$A$1:$I$60</definedName>
    <definedName name="_xlnm.Print_Area" localSheetId="5">'Resultatenrekening GV (2)'!$A$1:$I$29</definedName>
    <definedName name="_xlnm.Print_Area" localSheetId="2">Uitkeringen!$A$1:$J$57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7" l="1"/>
  <c r="I45" i="7"/>
  <c r="I46" i="7"/>
  <c r="I35" i="7"/>
  <c r="I40" i="7" s="1"/>
  <c r="I47" i="7" s="1"/>
  <c r="I30" i="7"/>
  <c r="I18" i="7"/>
  <c r="I22" i="7" s="1"/>
  <c r="I14" i="7"/>
  <c r="I18" i="6"/>
  <c r="I49" i="5"/>
  <c r="I31" i="5"/>
  <c r="I21" i="5"/>
  <c r="I36" i="5" s="1"/>
  <c r="I16" i="5"/>
  <c r="K20" i="4"/>
  <c r="K19" i="4" s="1"/>
  <c r="K8" i="4"/>
  <c r="J55" i="3"/>
  <c r="J45" i="3"/>
  <c r="J30" i="3"/>
  <c r="J19" i="3"/>
  <c r="M8" i="2"/>
  <c r="M7" i="2" s="1"/>
  <c r="M40" i="2"/>
  <c r="M33" i="2"/>
  <c r="M29" i="2"/>
  <c r="M21" i="2"/>
  <c r="M13" i="2"/>
  <c r="M12" i="2"/>
  <c r="M39" i="1"/>
  <c r="M32" i="1"/>
  <c r="M20" i="1"/>
  <c r="M18" i="1" s="1"/>
  <c r="M12" i="1"/>
  <c r="M7" i="1" s="1"/>
  <c r="K28" i="4" l="1"/>
  <c r="M19" i="2"/>
  <c r="M11" i="2" s="1"/>
  <c r="M45" i="2" s="1"/>
  <c r="M17" i="1"/>
  <c r="M15" i="1" s="1"/>
  <c r="M47" i="1" s="1"/>
  <c r="F45" i="7"/>
  <c r="F46" i="7"/>
  <c r="F47" i="7"/>
  <c r="F49" i="7"/>
  <c r="F40" i="7"/>
  <c r="F35" i="7"/>
  <c r="F30" i="7"/>
  <c r="F18" i="7"/>
  <c r="F14" i="7"/>
  <c r="F18" i="6"/>
  <c r="F49" i="5"/>
  <c r="F31" i="5"/>
  <c r="F21" i="5"/>
  <c r="F36" i="5" s="1"/>
  <c r="F16" i="5"/>
  <c r="H20" i="4"/>
  <c r="H19" i="4" s="1"/>
  <c r="H8" i="4"/>
  <c r="G55" i="3"/>
  <c r="G45" i="3"/>
  <c r="G30" i="3"/>
  <c r="G19" i="3"/>
  <c r="J40" i="2"/>
  <c r="J33" i="2"/>
  <c r="J29" i="2"/>
  <c r="J21" i="2"/>
  <c r="J13" i="2"/>
  <c r="J12" i="2"/>
  <c r="J8" i="2"/>
  <c r="J7" i="2" s="1"/>
  <c r="J39" i="1"/>
  <c r="J32" i="1"/>
  <c r="J20" i="1"/>
  <c r="J18" i="1" s="1"/>
  <c r="J12" i="1"/>
  <c r="J7" i="1" s="1"/>
  <c r="K39" i="1"/>
  <c r="K32" i="1"/>
  <c r="K20" i="1"/>
  <c r="K18" i="1" s="1"/>
  <c r="K17" i="1" s="1"/>
  <c r="K15" i="1" s="1"/>
  <c r="K12" i="1"/>
  <c r="K7" i="1" s="1"/>
  <c r="F22" i="7" l="1"/>
  <c r="H28" i="4"/>
  <c r="J19" i="2"/>
  <c r="J11" i="2" s="1"/>
  <c r="J45" i="2" s="1"/>
  <c r="J17" i="1"/>
  <c r="J15" i="1" s="1"/>
  <c r="J47" i="1" s="1"/>
  <c r="K47" i="1"/>
  <c r="H16" i="5"/>
  <c r="G49" i="5"/>
  <c r="H49" i="5"/>
  <c r="J20" i="4"/>
  <c r="I20" i="4"/>
  <c r="I19" i="4" s="1"/>
  <c r="I8" i="4"/>
  <c r="H45" i="3"/>
  <c r="H55" i="3"/>
  <c r="I45" i="3"/>
  <c r="I55" i="3"/>
  <c r="H30" i="3"/>
  <c r="G35" i="7" l="1"/>
  <c r="G40" i="7" s="1"/>
  <c r="G47" i="7" s="1"/>
  <c r="H35" i="7"/>
  <c r="H40" i="7" s="1"/>
  <c r="H47" i="7" s="1"/>
  <c r="G30" i="7"/>
  <c r="G46" i="7" s="1"/>
  <c r="H30" i="7"/>
  <c r="H46" i="7" s="1"/>
  <c r="G18" i="7"/>
  <c r="H18" i="7"/>
  <c r="G14" i="7"/>
  <c r="H14" i="7"/>
  <c r="H22" i="7" s="1"/>
  <c r="H45" i="7" s="1"/>
  <c r="H49" i="7" s="1"/>
  <c r="G22" i="7" l="1"/>
  <c r="G45" i="7" s="1"/>
  <c r="G49" i="7" s="1"/>
  <c r="G18" i="6" l="1"/>
  <c r="H18" i="6"/>
  <c r="G31" i="5"/>
  <c r="H31" i="5"/>
  <c r="G21" i="5"/>
  <c r="H21" i="5"/>
  <c r="G16" i="5"/>
  <c r="J19" i="4"/>
  <c r="J8" i="4"/>
  <c r="I30" i="3"/>
  <c r="H19" i="3"/>
  <c r="I19" i="3"/>
  <c r="K33" i="2"/>
  <c r="L33" i="2"/>
  <c r="L32" i="1"/>
  <c r="J28" i="4" l="1"/>
  <c r="G36" i="5"/>
  <c r="H36" i="5"/>
  <c r="I28" i="4"/>
  <c r="K40" i="2" l="1"/>
  <c r="L40" i="2"/>
  <c r="K29" i="2"/>
  <c r="L29" i="2"/>
  <c r="L19" i="2" s="1"/>
  <c r="K21" i="2"/>
  <c r="L21" i="2"/>
  <c r="K13" i="2"/>
  <c r="K12" i="2" s="1"/>
  <c r="L13" i="2"/>
  <c r="L12" i="2" s="1"/>
  <c r="L11" i="2" s="1"/>
  <c r="K8" i="2"/>
  <c r="K7" i="2" s="1"/>
  <c r="L8" i="2"/>
  <c r="L7" i="2" s="1"/>
  <c r="L39" i="1"/>
  <c r="L20" i="1"/>
  <c r="L18" i="1"/>
  <c r="L12" i="1"/>
  <c r="L7" i="1" s="1"/>
  <c r="L45" i="2" l="1"/>
  <c r="K19" i="2"/>
  <c r="K11" i="2" s="1"/>
  <c r="K45" i="2" s="1"/>
  <c r="L17" i="1"/>
  <c r="L15" i="1" l="1"/>
  <c r="L47" i="1" s="1"/>
</calcChain>
</file>

<file path=xl/sharedStrings.xml><?xml version="1.0" encoding="utf-8"?>
<sst xmlns="http://schemas.openxmlformats.org/spreadsheetml/2006/main" count="456" uniqueCount="300">
  <si>
    <t>SECTIE 1 : BALANS</t>
  </si>
  <si>
    <t>ACTIEF</t>
  </si>
  <si>
    <t>Codes</t>
  </si>
  <si>
    <t>Vaste activa</t>
  </si>
  <si>
    <t>20/29</t>
  </si>
  <si>
    <t>I.</t>
  </si>
  <si>
    <t>II.</t>
  </si>
  <si>
    <t>III.</t>
  </si>
  <si>
    <t>22/26</t>
  </si>
  <si>
    <t>IV.</t>
  </si>
  <si>
    <t xml:space="preserve">V. </t>
  </si>
  <si>
    <t>Vorderingen op meer dan één jaar</t>
  </si>
  <si>
    <t>A. Vorderingen op mutualistische entiteiten</t>
  </si>
  <si>
    <t>291/4</t>
  </si>
  <si>
    <t>C. Overige vorderingen</t>
  </si>
  <si>
    <t>Vlottende activa</t>
  </si>
  <si>
    <t>31/59</t>
  </si>
  <si>
    <t xml:space="preserve">VI.  </t>
  </si>
  <si>
    <t xml:space="preserve">VII. </t>
  </si>
  <si>
    <t>Vorderingen op ten hoogste één jaar</t>
  </si>
  <si>
    <t>40/47</t>
  </si>
  <si>
    <t>A. Vorderingen uit prestaties Z.I.V.</t>
  </si>
  <si>
    <t>400/4</t>
  </si>
  <si>
    <t>1. Leden : onrechtmatige prestaties</t>
  </si>
  <si>
    <t>2. Derdebetalers :</t>
  </si>
  <si>
    <t>- onrechtmatige prestaties</t>
  </si>
  <si>
    <t>- te verrekenen excedentaire voorschotten</t>
  </si>
  <si>
    <t>3. Aansprakelijke derden</t>
  </si>
  <si>
    <t>4. Buitenlandse regelingen</t>
  </si>
  <si>
    <t>5. Overheidssubsidies en -tussenkomsten</t>
  </si>
  <si>
    <t>B. Vorderingen uit bijdragen Z.I.V.</t>
  </si>
  <si>
    <t>C. Overige vorderingen Z.I.V.</t>
  </si>
  <si>
    <t>406/7</t>
  </si>
  <si>
    <t>D. Vorderingen bijzonder reservefonds</t>
  </si>
  <si>
    <t>E. Vorderingen inzake administratiekosten</t>
  </si>
  <si>
    <t>F. Te verwerken uitgaven Z.I.V.</t>
  </si>
  <si>
    <t>G. Vorderingen op het RIZIV</t>
  </si>
  <si>
    <t>H. Vorderingen op mutualistische entiteiten</t>
  </si>
  <si>
    <t>470/4</t>
  </si>
  <si>
    <t>1. Vorderingen op de aanvullende verzekering</t>
  </si>
  <si>
    <t>2. Landsbond</t>
  </si>
  <si>
    <t>3. Ziekenfondsen</t>
  </si>
  <si>
    <t>4. Maatschappijen van onderlinge bijstand</t>
  </si>
  <si>
    <t>5. Verbonden entiteiten en entiteiten waarmee een</t>
  </si>
  <si>
    <t xml:space="preserve">    samenwerkingsakkoord bestaat</t>
  </si>
  <si>
    <t xml:space="preserve">VIII. </t>
  </si>
  <si>
    <t>Geldbeleggingen (gefinancierd door het bijzonder reservefonds of</t>
  </si>
  <si>
    <t>51/53</t>
  </si>
  <si>
    <t>de reserve administratiekosten)</t>
  </si>
  <si>
    <t>A. Vastrentende effecten</t>
  </si>
  <si>
    <t>B. Termijnrekeningen bij kredietinstellingen</t>
  </si>
  <si>
    <t>C. Overige geldbeleggingen</t>
  </si>
  <si>
    <t xml:space="preserve">IX. </t>
  </si>
  <si>
    <t>Liquide middelen</t>
  </si>
  <si>
    <t>54/59</t>
  </si>
  <si>
    <t xml:space="preserve">X.  </t>
  </si>
  <si>
    <t>Overlopende rekeningen</t>
  </si>
  <si>
    <t>490/1</t>
  </si>
  <si>
    <t>Totaal van de activa</t>
  </si>
  <si>
    <t>20/59</t>
  </si>
  <si>
    <t xml:space="preserve"> </t>
  </si>
  <si>
    <t>SECTIE 1 : BALANS (vervolg)</t>
  </si>
  <si>
    <t>PASSIEF</t>
  </si>
  <si>
    <t>Eigen vermogen</t>
  </si>
  <si>
    <t xml:space="preserve">I. </t>
  </si>
  <si>
    <t>Reserves</t>
  </si>
  <si>
    <t>1390/9</t>
  </si>
  <si>
    <t>A. Bijzonder reservefonds</t>
  </si>
  <si>
    <t>1390/1</t>
  </si>
  <si>
    <t>Schulden</t>
  </si>
  <si>
    <t>17/49</t>
  </si>
  <si>
    <t>Schulden op meer dan één jaar</t>
  </si>
  <si>
    <t>17/19</t>
  </si>
  <si>
    <t>A. Financiële schulden (administratiekosten)</t>
  </si>
  <si>
    <t>172/4</t>
  </si>
  <si>
    <t>1. Leasingschulden en soortgelijke schulden</t>
  </si>
  <si>
    <t>2. Kredietinstellingen</t>
  </si>
  <si>
    <t>3. Overige leningen</t>
  </si>
  <si>
    <t>B. Diverse schulden inzake administratiekosten</t>
  </si>
  <si>
    <t>175/9</t>
  </si>
  <si>
    <t xml:space="preserve">C. Schulden tegenover mutualistische entiteiten </t>
  </si>
  <si>
    <t>191/4</t>
  </si>
  <si>
    <t>Schulden op ten hoogste één jaar</t>
  </si>
  <si>
    <t>43/48</t>
  </si>
  <si>
    <t>B. Schulden ziekte- en invaliditeitsverzekering</t>
  </si>
  <si>
    <t>1. Prestaties geneeskundige verzorging tegenover leden</t>
  </si>
  <si>
    <t>2. Prestaties geneeskundige verzorging tegenover derdebetalers</t>
  </si>
  <si>
    <t>441/4</t>
  </si>
  <si>
    <t>3. Uitkeringen voor arbeidsongeschiktheid</t>
  </si>
  <si>
    <t>4. Terug te betalen bijdragen</t>
  </si>
  <si>
    <t>5. Te verwerken bijdragen</t>
  </si>
  <si>
    <t>6. Overige schulden</t>
  </si>
  <si>
    <t>C. Schulden met betrekking tot belastingen, bezoldigingen en</t>
  </si>
  <si>
    <t xml:space="preserve">     sociale lasten</t>
  </si>
  <si>
    <t>1. Belastingen</t>
  </si>
  <si>
    <t>451/3</t>
  </si>
  <si>
    <t>2. Bezoldigingen en sociale lasten</t>
  </si>
  <si>
    <t>454/9</t>
  </si>
  <si>
    <t>D. Schulden tegenover het RIZIV</t>
  </si>
  <si>
    <t>E. Schulden tegenover mutualistische entiteiten</t>
  </si>
  <si>
    <t>1. Schulden tegenover de aanvullende verzekering</t>
  </si>
  <si>
    <t>F. Overige schulden (administratiekosten)</t>
  </si>
  <si>
    <t>1. Leveranciers</t>
  </si>
  <si>
    <t>2. Andere diverse schulden</t>
  </si>
  <si>
    <t>484/9</t>
  </si>
  <si>
    <t>492/3</t>
  </si>
  <si>
    <t>Totaal van de passiva</t>
  </si>
  <si>
    <t>13/49</t>
  </si>
  <si>
    <t xml:space="preserve">     en uitkeringen wordt aangehouden.</t>
  </si>
  <si>
    <r>
      <t>Oprichtingskosten</t>
    </r>
    <r>
      <rPr>
        <vertAlign val="superscript"/>
        <sz val="10"/>
        <rFont val="Times New Roman"/>
        <family val="1"/>
      </rPr>
      <t xml:space="preserve"> (1)</t>
    </r>
  </si>
  <si>
    <r>
      <t>Immateriële vaste activa</t>
    </r>
    <r>
      <rPr>
        <vertAlign val="superscript"/>
        <sz val="10"/>
        <rFont val="Times New Roman"/>
        <family val="1"/>
      </rPr>
      <t xml:space="preserve"> (1)</t>
    </r>
  </si>
  <si>
    <r>
      <t xml:space="preserve">Materiële vaste activa </t>
    </r>
    <r>
      <rPr>
        <vertAlign val="superscript"/>
        <sz val="10"/>
        <rFont val="Times New Roman"/>
        <family val="1"/>
      </rPr>
      <t>(1)</t>
    </r>
  </si>
  <si>
    <r>
      <t xml:space="preserve">Financiële vaste activa </t>
    </r>
    <r>
      <rPr>
        <vertAlign val="superscript"/>
        <sz val="10"/>
        <rFont val="Times New Roman"/>
        <family val="1"/>
      </rPr>
      <t>(1)</t>
    </r>
  </si>
  <si>
    <r>
      <t xml:space="preserve">Voorraden </t>
    </r>
    <r>
      <rPr>
        <vertAlign val="superscript"/>
        <sz val="10"/>
        <color indexed="8"/>
        <rFont val="Times New Roman"/>
        <family val="1"/>
      </rPr>
      <t>(1)</t>
    </r>
  </si>
  <si>
    <r>
      <rPr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Gefinancierd door de reserve administratiekosten (post 1399) of door derden.</t>
    </r>
  </si>
  <si>
    <r>
      <rPr>
        <vertAlign val="superscript"/>
        <sz val="10"/>
        <rFont val="Times New Roman"/>
        <family val="1"/>
      </rPr>
      <t xml:space="preserve">(1) </t>
    </r>
    <r>
      <rPr>
        <sz val="10"/>
        <rFont val="Times New Roman"/>
        <family val="1"/>
      </rPr>
      <t>In de mate waarin de reserve in de boekhouding van de verplichte verzekering voor geneeskundige verzorging</t>
    </r>
  </si>
  <si>
    <r>
      <t xml:space="preserve">B. Reserve administratiekosten </t>
    </r>
    <r>
      <rPr>
        <vertAlign val="superscript"/>
        <sz val="10"/>
        <rFont val="Times New Roman"/>
        <family val="1"/>
      </rPr>
      <t>(1)</t>
    </r>
  </si>
  <si>
    <t>SECTIE 2 : RESULTATENREKENING</t>
  </si>
  <si>
    <t>A.1. UITKERINGEN : UITGAVEN EN ONTVANGSTEN VOOR REKENING VAN HET RIZIV</t>
  </si>
  <si>
    <t>a) Algemene regeling</t>
  </si>
  <si>
    <t>UITGAVEN VOOR REKENING VAN HET RIZIV</t>
  </si>
  <si>
    <t>Primaire arbeidsongeschiktheid</t>
  </si>
  <si>
    <t>Moederschapsuitkeringen</t>
  </si>
  <si>
    <t>Invaliditeit</t>
  </si>
  <si>
    <t>Uitkeringen voor begrafeniskosten</t>
  </si>
  <si>
    <t>V.</t>
  </si>
  <si>
    <t>Uitkeringen grensarbeiders</t>
  </si>
  <si>
    <t>VI.</t>
  </si>
  <si>
    <t>Beroepsherscholing</t>
  </si>
  <si>
    <t>VII.</t>
  </si>
  <si>
    <t>Gerechtelijke intresten</t>
  </si>
  <si>
    <t>VIII.</t>
  </si>
  <si>
    <t xml:space="preserve">Uitkeringen en andere uitgaven terug te betalen </t>
  </si>
  <si>
    <t>door het RIZIV (Totaal I tot VII)</t>
  </si>
  <si>
    <t>ONTVANGSTEN VOOR REKENING VAN HET RIZIV</t>
  </si>
  <si>
    <t>Aanvullende bijdragen (40%)</t>
  </si>
  <si>
    <t>Financiële intresten</t>
  </si>
  <si>
    <t>(-) (+)</t>
  </si>
  <si>
    <t>Gerechtelijke intresten en intresten bekomen bij minnelijke schikking</t>
  </si>
  <si>
    <t>Overdracht van ontvangsten aan het RIZIV (Totaal I tot III)</t>
  </si>
  <si>
    <t>b) Regeling zelfstandigen</t>
  </si>
  <si>
    <t>Overdracht van ontvangsten aan het RIZIV (Totaal II tot III)</t>
  </si>
  <si>
    <t>A.2. GENEESKUNDIGE VERZORGING : ONTVANGSTEN VOOR REKENING VAN HET RIZIV</t>
  </si>
  <si>
    <t>Persoonlijke bijdragen</t>
  </si>
  <si>
    <t>A.</t>
  </si>
  <si>
    <t>Gepensioneerden</t>
  </si>
  <si>
    <t>B.</t>
  </si>
  <si>
    <t>Weduwen en weduwnaars</t>
  </si>
  <si>
    <t>C.</t>
  </si>
  <si>
    <t>Voortgezette verzekering</t>
  </si>
  <si>
    <t>D.</t>
  </si>
  <si>
    <t xml:space="preserve">Aanvullende bijdragen algemene regeling (60%) </t>
  </si>
  <si>
    <t>E.</t>
  </si>
  <si>
    <t>Studenten</t>
  </si>
  <si>
    <t>F.</t>
  </si>
  <si>
    <t>Rechthebbenden ingeschreven in het rijksregister</t>
  </si>
  <si>
    <t>G.</t>
  </si>
  <si>
    <t>Aanvullende bijdragen en voorlopige bijdragen zelfstandigen</t>
  </si>
  <si>
    <t>H.</t>
  </si>
  <si>
    <t>Aanvullende bijdragen - zelfstandigen in het buitenland</t>
  </si>
  <si>
    <t>Weduwen en weduwnaars van mindervalide zelfstandigen</t>
  </si>
  <si>
    <t>J.</t>
  </si>
  <si>
    <t>Leden van kloostergemeenschappen</t>
  </si>
  <si>
    <t>7061/2</t>
  </si>
  <si>
    <t>Financiële resultaten</t>
  </si>
  <si>
    <t>Bijzonder reservefonds</t>
  </si>
  <si>
    <t>1.</t>
  </si>
  <si>
    <t>Uit boni</t>
  </si>
  <si>
    <t>2.</t>
  </si>
  <si>
    <t>Uit bijdragen en/of eigen middelen van de</t>
  </si>
  <si>
    <t>verzekeringsinstelling</t>
  </si>
  <si>
    <t xml:space="preserve">B. </t>
  </si>
  <si>
    <t>Z.I.V.</t>
  </si>
  <si>
    <t>Administratieve vergoedingen</t>
  </si>
  <si>
    <t>Overdracht van ontvangsten aan het RIZIV (Totaal I tot IV)</t>
  </si>
  <si>
    <t>B. GENEESKUNDIGE VERZORGING : RESULTATENREKENING</t>
  </si>
  <si>
    <t>OPBRENGSTEN VAN DE VERZEKERINGSINSTELLING</t>
  </si>
  <si>
    <t>Inkomstenaandeel in de begrotingsdoelstelling</t>
  </si>
  <si>
    <t>(+)</t>
  </si>
  <si>
    <t>Inkomsten toegekend door het RIZIV bovenop de begrotingsdoelstelling</t>
  </si>
  <si>
    <t>als gevolg van exogene factoren</t>
  </si>
  <si>
    <t>Terugbetaling internationale verdragen (rubrieken X en XI)</t>
  </si>
  <si>
    <t>Toelagen van de FOD Volksgezondheid (rubriek XIV)</t>
  </si>
  <si>
    <t>Tussenkomsten van het RIZIV in de kosten</t>
  </si>
  <si>
    <t>(rubrieken VI.B, XII en XIII)</t>
  </si>
  <si>
    <t>Opbrengsten van de verzekeringsinstelling (I tot V)</t>
  </si>
  <si>
    <t>KOSTEN VAN DE VERZEKERINGSINSTELLING</t>
  </si>
  <si>
    <t>Geneeskundige verzorging</t>
  </si>
  <si>
    <t>A. Uitgaven in het kader van de financiële verantwoordelijkheid</t>
  </si>
  <si>
    <t>(-)</t>
  </si>
  <si>
    <t>B. Uitgaven in het kader van artikel 56 van de wet van 14.7.1994</t>
  </si>
  <si>
    <t>Vermindering berekeningsbasis tariferingsdiensten</t>
  </si>
  <si>
    <t>Ziekenhuistwaalfden</t>
  </si>
  <si>
    <t>IX.</t>
  </si>
  <si>
    <t>Inhaalbedragen ziekenhuizen</t>
  </si>
  <si>
    <t>X.</t>
  </si>
  <si>
    <t>Geneeskundige verzorging van Belgen in het buitenland (Bijlage T 3)</t>
  </si>
  <si>
    <t>XI.</t>
  </si>
  <si>
    <t>Geneeskundige verzorging van buitenlanders in België (IV 11)</t>
  </si>
  <si>
    <t>XII.</t>
  </si>
  <si>
    <t>Vergoeding aan tariferingsdiensten</t>
  </si>
  <si>
    <t>XIII.</t>
  </si>
  <si>
    <t>XIV.</t>
  </si>
  <si>
    <t>Uitgaven ten laste van de FOD Volksgezondheid</t>
  </si>
  <si>
    <t xml:space="preserve">A. Uitgaven vermeld op de documenten N </t>
  </si>
  <si>
    <t>B. Inhaalbedragen ziekenhuizen</t>
  </si>
  <si>
    <t>C. Uitgaven vermeld op document IV 11</t>
  </si>
  <si>
    <t>Kosten van de verzekeringsinstelling (VI tot XIV)</t>
  </si>
  <si>
    <t>602/603</t>
  </si>
  <si>
    <t>B. GENEESKUNDIGE VERZORGING : RESULTATENREKENING  (vervolg)</t>
  </si>
  <si>
    <t>VERWERKING VAN HET BONI</t>
  </si>
  <si>
    <t>XVI.</t>
  </si>
  <si>
    <t>Boni van het boekjaar</t>
  </si>
  <si>
    <t>XVII.</t>
  </si>
  <si>
    <t>Inhouding door het RIZIV van 75 % van het boni</t>
  </si>
  <si>
    <t>XVIII.</t>
  </si>
  <si>
    <t>Toevoeging aan het bijzonder reservefonds boni</t>
  </si>
  <si>
    <t>VERWERKING VAN HET MALI</t>
  </si>
  <si>
    <t>XIX.</t>
  </si>
  <si>
    <t>Mali van het boekjaar</t>
  </si>
  <si>
    <t>XX.</t>
  </si>
  <si>
    <t>Tussenkomst van het RIZIV :</t>
  </si>
  <si>
    <t>A. begrenzing van het mali</t>
  </si>
  <si>
    <t>B. ten belope van 75 % van het begrensd mali</t>
  </si>
  <si>
    <t>XXI.</t>
  </si>
  <si>
    <t>Onttrekking uit het bijzonder reservefonds boni</t>
  </si>
  <si>
    <t>XXII.</t>
  </si>
  <si>
    <t>Onttrekking uit het bijzonder reservefonds bijdragen</t>
  </si>
  <si>
    <t>XXIII.</t>
  </si>
  <si>
    <t>Onttrekking uit het bijzonder reservefonds eigen middelen</t>
  </si>
  <si>
    <t>XXIV.</t>
  </si>
  <si>
    <t>Onttrekking uit de overige reserves</t>
  </si>
  <si>
    <t>XXV.</t>
  </si>
  <si>
    <t>Tussenkomst van de leden tot aanzuivering van het mali (via bijdragen)</t>
  </si>
  <si>
    <t>XXVI.</t>
  </si>
  <si>
    <t>Tenlastename van het mali door de verzekeringsinstelling (eigen inbreng)</t>
  </si>
  <si>
    <t>XXVII.</t>
  </si>
  <si>
    <t>Tenlastename van het mali door andere VI's ingevolge collectieve mutatie</t>
  </si>
  <si>
    <t>AANPASSING VAN HET RESULTAAT VAN EEN VORIG BOEKJAAR</t>
  </si>
  <si>
    <t>XXX.</t>
  </si>
  <si>
    <t>Boekjaar waarvan het resultaat wordt aangepast</t>
  </si>
  <si>
    <t>XXXI.</t>
  </si>
  <si>
    <t xml:space="preserve">Voorlopig boni (+) / mali (-) van het betreffende boekjaar  </t>
  </si>
  <si>
    <t>(-)(+)</t>
  </si>
  <si>
    <t>XXXII.</t>
  </si>
  <si>
    <t>Definitief boni (+) / mali (-) van het betreffende boekjaar</t>
  </si>
  <si>
    <t>XXXIII.</t>
  </si>
  <si>
    <t>Aanpassing van het resultaat (rubriek XXXII - rubriek XXXI)</t>
  </si>
  <si>
    <t>693/793</t>
  </si>
  <si>
    <t xml:space="preserve">VERWERKING VAN HET AANGEPASTE RESULTAAT </t>
  </si>
  <si>
    <t>XXXIV.</t>
  </si>
  <si>
    <t>XXXV.</t>
  </si>
  <si>
    <t>XXXVI.</t>
  </si>
  <si>
    <t>XXXVII.</t>
  </si>
  <si>
    <t>XXXVIII.</t>
  </si>
  <si>
    <t>XXXIX.</t>
  </si>
  <si>
    <t>XXXX.</t>
  </si>
  <si>
    <t>XXXXI.</t>
  </si>
  <si>
    <t>XXXXII.</t>
  </si>
  <si>
    <t>XXXXIII.</t>
  </si>
  <si>
    <t>C. RESULTATENREKENING VAN DE ADMINISTRATIEKOSTEN INZAKE DE VERPLICHTE</t>
  </si>
  <si>
    <t>VERZEKERING VOOR GENEESKUNDIGE VERZORGING EN UITKERINGEN</t>
  </si>
  <si>
    <t>WERKINGSRESULTATEN</t>
  </si>
  <si>
    <t>Vergoeding voor administratiekosten verplichte verzekering</t>
  </si>
  <si>
    <t>Diensten en diverse goederen en kosten</t>
  </si>
  <si>
    <t>Bezoldigingen, sociale lasten, pensioenen</t>
  </si>
  <si>
    <t>Afschrijvingen en waardeverminderingen op oprichtingskosten</t>
  </si>
  <si>
    <t>630, 6391</t>
  </si>
  <si>
    <t>en op immateriële en materiële vaste activa</t>
  </si>
  <si>
    <t>Waardeverminderingen op vlottende activa</t>
  </si>
  <si>
    <t>631/3, 6392</t>
  </si>
  <si>
    <t>XV.</t>
  </si>
  <si>
    <t>Overige bedrijfsopbrengsten</t>
  </si>
  <si>
    <t>A. Aanrekening van werkingskosten aan derden</t>
  </si>
  <si>
    <t>732/9</t>
  </si>
  <si>
    <t>B. Overige bedrijfsopbrengsten</t>
  </si>
  <si>
    <t>Overige bedrijfskosten</t>
  </si>
  <si>
    <t>641/8</t>
  </si>
  <si>
    <t>Aandeel in de gemeenschappelijke werkingskosten</t>
  </si>
  <si>
    <t>A. ten bate van de verplichte verzekering</t>
  </si>
  <si>
    <t xml:space="preserve">B. ten laste van de verplichte verzekering </t>
  </si>
  <si>
    <t>Werkingsresultaten (IX tot XVIII)</t>
  </si>
  <si>
    <t>72/64</t>
  </si>
  <si>
    <t>FINANCIELE RESULTATEN</t>
  </si>
  <si>
    <t>Financiële opbrengsten</t>
  </si>
  <si>
    <t>Financiële kosten</t>
  </si>
  <si>
    <t xml:space="preserve">  (-)</t>
  </si>
  <si>
    <t>Financiële resultaten (XIX tot XX)</t>
  </si>
  <si>
    <t>72/65</t>
  </si>
  <si>
    <t>UITZONDERLIJKE RESULTATEN</t>
  </si>
  <si>
    <t>Uitzonderlijke opbrengsten</t>
  </si>
  <si>
    <t>A. Overdracht om niet van vermogen door derden</t>
  </si>
  <si>
    <t>B. Overige uitzonderlijke opbrengsten</t>
  </si>
  <si>
    <t>763, 769</t>
  </si>
  <si>
    <t>Uitzonderlijke kosten</t>
  </si>
  <si>
    <t>Uitzonderlijke resultaten (XXI tot XXII)</t>
  </si>
  <si>
    <t>72/66</t>
  </si>
  <si>
    <t>XXIII. RESULTAAT VAN HET BOEKJAAR</t>
  </si>
  <si>
    <r>
      <t>Boni (+), Mali (-) van het boekjaar</t>
    </r>
    <r>
      <rPr>
        <b/>
        <vertAlign val="superscript"/>
        <sz val="10"/>
        <rFont val="Times New Roman"/>
        <family val="1"/>
      </rPr>
      <t xml:space="preserve"> (1)</t>
    </r>
  </si>
  <si>
    <t>Verplichte verzekering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</si>
</sst>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color indexed="10"/>
      <name val="Times New Roman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49" fontId="1" fillId="0" borderId="0" xfId="1" applyNumberFormat="1" applyFont="1"/>
    <xf numFmtId="49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1" fillId="0" borderId="0" xfId="1" applyFont="1" applyAlignment="1">
      <alignment vertical="top"/>
    </xf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" fillId="0" borderId="0" xfId="1" applyFont="1"/>
    <xf numFmtId="0" fontId="4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3" xfId="1" applyFont="1" applyBorder="1" applyAlignment="1">
      <alignment horizontal="centerContinuous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Font="1" applyBorder="1"/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3" fillId="0" borderId="9" xfId="1" applyFont="1" applyBorder="1" applyAlignment="1">
      <alignment horizontal="centerContinuous"/>
    </xf>
    <xf numFmtId="0" fontId="4" fillId="0" borderId="10" xfId="1" applyFont="1" applyBorder="1" applyAlignment="1">
      <alignment horizontal="center" vertical="top"/>
    </xf>
    <xf numFmtId="4" fontId="4" fillId="0" borderId="10" xfId="1" applyNumberFormat="1" applyFont="1" applyBorder="1"/>
    <xf numFmtId="0" fontId="1" fillId="0" borderId="9" xfId="1" quotePrefix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" fillId="0" borderId="11" xfId="1" applyFont="1" applyBorder="1"/>
    <xf numFmtId="0" fontId="1" fillId="0" borderId="9" xfId="1" applyFont="1" applyBorder="1" applyAlignment="1">
      <alignment horizontal="center"/>
    </xf>
    <xf numFmtId="0" fontId="1" fillId="0" borderId="0" xfId="1" quotePrefix="1" applyFont="1" applyBorder="1" applyAlignment="1">
      <alignment horizontal="left"/>
    </xf>
    <xf numFmtId="2" fontId="1" fillId="0" borderId="10" xfId="1" applyNumberFormat="1" applyFont="1" applyBorder="1"/>
    <xf numFmtId="0" fontId="1" fillId="0" borderId="9" xfId="1" applyFont="1" applyBorder="1"/>
    <xf numFmtId="0" fontId="2" fillId="0" borderId="0" xfId="1" applyFont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11" xfId="1" applyFont="1" applyBorder="1" applyAlignment="1">
      <alignment horizontal="centerContinuous"/>
    </xf>
    <xf numFmtId="0" fontId="4" fillId="0" borderId="9" xfId="1" applyFont="1" applyBorder="1" applyAlignment="1">
      <alignment horizontal="center"/>
    </xf>
    <xf numFmtId="0" fontId="5" fillId="0" borderId="9" xfId="1" quotePrefix="1" applyFont="1" applyBorder="1" applyAlignment="1">
      <alignment horizontal="left"/>
    </xf>
    <xf numFmtId="0" fontId="5" fillId="0" borderId="0" xfId="1" quotePrefix="1" applyFont="1" applyBorder="1" applyAlignment="1">
      <alignment horizontal="left"/>
    </xf>
    <xf numFmtId="0" fontId="5" fillId="0" borderId="0" xfId="1" applyFont="1" applyBorder="1"/>
    <xf numFmtId="0" fontId="5" fillId="0" borderId="11" xfId="1" applyFont="1" applyBorder="1"/>
    <xf numFmtId="0" fontId="5" fillId="0" borderId="9" xfId="1" applyFont="1" applyBorder="1" applyAlignment="1">
      <alignment horizontal="center"/>
    </xf>
    <xf numFmtId="4" fontId="5" fillId="0" borderId="10" xfId="1" applyNumberFormat="1" applyFont="1" applyBorder="1"/>
    <xf numFmtId="4" fontId="1" fillId="0" borderId="10" xfId="1" applyNumberFormat="1" applyFont="1" applyBorder="1"/>
    <xf numFmtId="0" fontId="1" fillId="0" borderId="0" xfId="1" applyFont="1" applyFill="1" applyBorder="1"/>
    <xf numFmtId="0" fontId="1" fillId="0" borderId="10" xfId="1" applyFont="1" applyBorder="1"/>
    <xf numFmtId="0" fontId="1" fillId="0" borderId="5" xfId="1" applyFont="1" applyBorder="1" applyAlignment="1">
      <alignment horizontal="center"/>
    </xf>
    <xf numFmtId="0" fontId="1" fillId="0" borderId="8" xfId="1" applyFont="1" applyBorder="1"/>
    <xf numFmtId="0" fontId="6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0" fontId="4" fillId="0" borderId="12" xfId="1" applyFont="1" applyBorder="1" applyAlignment="1">
      <alignment horizontal="centerContinuous"/>
    </xf>
    <xf numFmtId="0" fontId="4" fillId="0" borderId="13" xfId="1" applyFont="1" applyBorder="1" applyAlignment="1">
      <alignment horizontal="centerContinuous"/>
    </xf>
    <xf numFmtId="0" fontId="1" fillId="0" borderId="12" xfId="1" applyFont="1" applyBorder="1" applyAlignment="1">
      <alignment horizontal="center"/>
    </xf>
    <xf numFmtId="0" fontId="4" fillId="0" borderId="12" xfId="1" applyFont="1" applyBorder="1"/>
    <xf numFmtId="0" fontId="1" fillId="0" borderId="0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Continuous"/>
    </xf>
    <xf numFmtId="0" fontId="4" fillId="0" borderId="1" xfId="1" applyFont="1" applyBorder="1" applyAlignment="1">
      <alignment horizontal="center"/>
    </xf>
    <xf numFmtId="4" fontId="4" fillId="0" borderId="4" xfId="1" applyNumberFormat="1" applyFont="1" applyBorder="1"/>
    <xf numFmtId="0" fontId="1" fillId="0" borderId="0" xfId="1" applyFont="1" applyBorder="1" applyAlignment="1"/>
    <xf numFmtId="0" fontId="1" fillId="0" borderId="0" xfId="1" quotePrefix="1" applyFont="1" applyFill="1" applyBorder="1" applyAlignment="1">
      <alignment horizontal="left"/>
    </xf>
    <xf numFmtId="0" fontId="1" fillId="0" borderId="0" xfId="1" quotePrefix="1" applyFont="1" applyBorder="1"/>
    <xf numFmtId="0" fontId="1" fillId="0" borderId="5" xfId="1" quotePrefix="1" applyFont="1" applyBorder="1" applyAlignment="1">
      <alignment horizontal="left"/>
    </xf>
    <xf numFmtId="0" fontId="1" fillId="0" borderId="6" xfId="1" quotePrefix="1" applyFont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1" fillId="0" borderId="12" xfId="1" applyFont="1" applyBorder="1" applyAlignment="1">
      <alignment horizontal="centerContinuous" vertical="center"/>
    </xf>
    <xf numFmtId="0" fontId="1" fillId="0" borderId="13" xfId="1" applyFont="1" applyBorder="1" applyAlignment="1">
      <alignment horizontal="centerContinuous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7" fillId="0" borderId="9" xfId="1" applyFont="1" applyBorder="1"/>
    <xf numFmtId="0" fontId="7" fillId="0" borderId="0" xfId="1" applyFont="1" applyBorder="1"/>
    <xf numFmtId="0" fontId="8" fillId="0" borderId="0" xfId="1" applyFont="1" applyBorder="1"/>
    <xf numFmtId="0" fontId="8" fillId="0" borderId="0" xfId="1" quotePrefix="1" applyFont="1" applyBorder="1" applyAlignment="1">
      <alignment horizontal="left"/>
    </xf>
    <xf numFmtId="0" fontId="7" fillId="0" borderId="11" xfId="1" applyFont="1" applyBorder="1"/>
    <xf numFmtId="0" fontId="7" fillId="0" borderId="9" xfId="1" applyFont="1" applyBorder="1" applyAlignment="1">
      <alignment horizontal="center"/>
    </xf>
    <xf numFmtId="4" fontId="7" fillId="0" borderId="10" xfId="1" applyNumberFormat="1" applyFont="1" applyBorder="1"/>
    <xf numFmtId="0" fontId="8" fillId="0" borderId="0" xfId="1" quotePrefix="1" applyFont="1" applyFill="1" applyBorder="1" applyAlignment="1">
      <alignment horizontal="left"/>
    </xf>
    <xf numFmtId="0" fontId="8" fillId="0" borderId="0" xfId="1" quotePrefix="1" applyFont="1" applyFill="1" applyBorder="1"/>
    <xf numFmtId="0" fontId="8" fillId="0" borderId="0" xfId="1" applyFont="1" applyFill="1" applyBorder="1"/>
    <xf numFmtId="0" fontId="7" fillId="0" borderId="0" xfId="1" applyFont="1" applyFill="1" applyBorder="1"/>
    <xf numFmtId="0" fontId="7" fillId="0" borderId="11" xfId="1" applyFont="1" applyFill="1" applyBorder="1"/>
    <xf numFmtId="2" fontId="7" fillId="2" borderId="10" xfId="1" applyNumberFormat="1" applyFont="1" applyFill="1" applyBorder="1"/>
    <xf numFmtId="0" fontId="8" fillId="0" borderId="0" xfId="1" applyFont="1" applyFill="1" applyBorder="1" applyAlignment="1">
      <alignment horizontal="left"/>
    </xf>
    <xf numFmtId="0" fontId="7" fillId="0" borderId="10" xfId="1" applyFont="1" applyBorder="1"/>
    <xf numFmtId="0" fontId="9" fillId="0" borderId="0" xfId="1" applyFont="1"/>
    <xf numFmtId="0" fontId="7" fillId="0" borderId="0" xfId="1" quotePrefix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8" fillId="0" borderId="0" xfId="1" applyFont="1" applyBorder="1" applyAlignment="1">
      <alignment vertical="top"/>
    </xf>
    <xf numFmtId="2" fontId="7" fillId="0" borderId="10" xfId="1" applyNumberFormat="1" applyFont="1" applyBorder="1"/>
    <xf numFmtId="4" fontId="4" fillId="0" borderId="4" xfId="1" applyNumberFormat="1" applyFont="1" applyBorder="1" applyAlignment="1"/>
    <xf numFmtId="0" fontId="12" fillId="0" borderId="0" xfId="1" applyFont="1" applyAlignment="1">
      <alignment horizontal="centerContinuous" vertical="center" wrapText="1"/>
    </xf>
    <xf numFmtId="0" fontId="13" fillId="0" borderId="0" xfId="1" applyFont="1" applyAlignment="1">
      <alignment horizontal="centerContinuous" vertical="center" wrapText="1"/>
    </xf>
    <xf numFmtId="0" fontId="14" fillId="0" borderId="0" xfId="1" applyFont="1" applyAlignment="1">
      <alignment horizontal="centerContinuous"/>
    </xf>
    <xf numFmtId="0" fontId="14" fillId="0" borderId="0" xfId="1" applyFont="1"/>
    <xf numFmtId="0" fontId="4" fillId="0" borderId="0" xfId="1" applyFont="1"/>
    <xf numFmtId="0" fontId="2" fillId="0" borderId="0" xfId="1" applyFont="1"/>
    <xf numFmtId="49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9" xfId="1" applyFont="1" applyBorder="1" applyAlignment="1"/>
    <xf numFmtId="0" fontId="5" fillId="0" borderId="0" xfId="1" applyFont="1" applyBorder="1" applyAlignment="1"/>
    <xf numFmtId="0" fontId="1" fillId="0" borderId="0" xfId="1" quotePrefix="1" applyFont="1" applyBorder="1" applyAlignment="1">
      <alignment horizontal="center"/>
    </xf>
    <xf numFmtId="0" fontId="15" fillId="0" borderId="0" xfId="1" applyFont="1"/>
    <xf numFmtId="0" fontId="1" fillId="0" borderId="9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6" fillId="0" borderId="0" xfId="1" applyFont="1" applyAlignment="1">
      <alignment vertical="center" wrapText="1"/>
    </xf>
    <xf numFmtId="0" fontId="5" fillId="0" borderId="0" xfId="1" quotePrefix="1" applyFont="1" applyBorder="1" applyAlignment="1">
      <alignment horizontal="center"/>
    </xf>
    <xf numFmtId="0" fontId="16" fillId="0" borderId="0" xfId="1" applyFont="1"/>
    <xf numFmtId="0" fontId="1" fillId="0" borderId="0" xfId="1" applyFont="1" applyBorder="1" applyAlignment="1">
      <alignment vertical="center"/>
    </xf>
    <xf numFmtId="0" fontId="15" fillId="0" borderId="0" xfId="1" applyFont="1" applyAlignment="1">
      <alignment vertical="center" wrapText="1"/>
    </xf>
    <xf numFmtId="0" fontId="17" fillId="0" borderId="5" xfId="1" applyFont="1" applyBorder="1"/>
    <xf numFmtId="0" fontId="5" fillId="0" borderId="6" xfId="1" applyFont="1" applyBorder="1" applyAlignment="1"/>
    <xf numFmtId="0" fontId="5" fillId="0" borderId="6" xfId="1" quotePrefix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8" xfId="1" quotePrefix="1" applyFont="1" applyBorder="1" applyAlignment="1">
      <alignment horizontal="right"/>
    </xf>
    <xf numFmtId="0" fontId="4" fillId="0" borderId="9" xfId="1" applyFont="1" applyBorder="1"/>
    <xf numFmtId="0" fontId="18" fillId="0" borderId="0" xfId="1" applyFont="1" applyBorder="1" applyAlignment="1"/>
    <xf numFmtId="0" fontId="4" fillId="0" borderId="0" xfId="1" applyFont="1" applyBorder="1"/>
    <xf numFmtId="0" fontId="18" fillId="0" borderId="0" xfId="1" quotePrefix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" fillId="0" borderId="12" xfId="1" applyFont="1" applyBorder="1"/>
    <xf numFmtId="0" fontId="5" fillId="0" borderId="13" xfId="1" applyFont="1" applyBorder="1" applyAlignment="1"/>
    <xf numFmtId="0" fontId="1" fillId="0" borderId="13" xfId="1" applyFont="1" applyBorder="1"/>
    <xf numFmtId="0" fontId="5" fillId="0" borderId="13" xfId="1" quotePrefix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" fillId="0" borderId="14" xfId="1" quotePrefix="1" applyFont="1" applyBorder="1" applyAlignment="1">
      <alignment horizontal="center"/>
    </xf>
    <xf numFmtId="0" fontId="1" fillId="0" borderId="15" xfId="1" applyFont="1" applyBorder="1"/>
    <xf numFmtId="0" fontId="5" fillId="0" borderId="15" xfId="1" applyFont="1" applyBorder="1" applyAlignment="1"/>
    <xf numFmtId="0" fontId="5" fillId="0" borderId="15" xfId="1" quotePrefix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" fillId="0" borderId="15" xfId="1" quotePrefix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quotePrefix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4" fontId="1" fillId="0" borderId="4" xfId="1" applyNumberFormat="1" applyFont="1" applyBorder="1" applyAlignment="1"/>
    <xf numFmtId="0" fontId="17" fillId="0" borderId="9" xfId="1" applyFont="1" applyBorder="1"/>
    <xf numFmtId="0" fontId="17" fillId="0" borderId="9" xfId="1" applyFont="1" applyBorder="1" applyAlignment="1">
      <alignment vertical="center" wrapText="1"/>
    </xf>
    <xf numFmtId="0" fontId="5" fillId="0" borderId="0" xfId="1" applyFont="1" applyBorder="1" applyAlignment="1">
      <alignment horizontal="left"/>
    </xf>
    <xf numFmtId="4" fontId="1" fillId="0" borderId="10" xfId="1" quotePrefix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/>
    </xf>
    <xf numFmtId="0" fontId="1" fillId="0" borderId="10" xfId="1" quotePrefix="1" applyFont="1" applyFill="1" applyBorder="1" applyAlignment="1">
      <alignment horizontal="right"/>
    </xf>
    <xf numFmtId="0" fontId="4" fillId="0" borderId="1" xfId="1" applyFont="1" applyBorder="1" applyAlignment="1"/>
    <xf numFmtId="0" fontId="1" fillId="0" borderId="12" xfId="1" applyFont="1" applyBorder="1" applyAlignment="1">
      <alignment horizontal="centerContinuous"/>
    </xf>
    <xf numFmtId="0" fontId="1" fillId="0" borderId="13" xfId="1" applyFont="1" applyBorder="1" applyAlignment="1">
      <alignment horizontal="centerContinuous"/>
    </xf>
    <xf numFmtId="0" fontId="4" fillId="0" borderId="14" xfId="1" applyFont="1" applyBorder="1" applyAlignment="1"/>
    <xf numFmtId="164" fontId="1" fillId="0" borderId="0" xfId="1" applyNumberFormat="1" applyFont="1" applyAlignment="1">
      <alignment horizontal="centerContinuous"/>
    </xf>
    <xf numFmtId="0" fontId="1" fillId="0" borderId="10" xfId="1" quotePrefix="1" applyFont="1" applyBorder="1" applyAlignment="1">
      <alignment horizontal="center"/>
    </xf>
    <xf numFmtId="4" fontId="1" fillId="0" borderId="4" xfId="1" quotePrefix="1" applyNumberFormat="1" applyFont="1" applyBorder="1" applyAlignment="1">
      <alignment horizontal="right"/>
    </xf>
    <xf numFmtId="4" fontId="1" fillId="0" borderId="10" xfId="1" quotePrefix="1" applyNumberFormat="1" applyFont="1" applyBorder="1" applyAlignment="1">
      <alignment horizontal="right"/>
    </xf>
    <xf numFmtId="0" fontId="1" fillId="0" borderId="10" xfId="1" quotePrefix="1" applyFont="1" applyBorder="1" applyAlignment="1">
      <alignment horizontal="right"/>
    </xf>
    <xf numFmtId="4" fontId="4" fillId="0" borderId="10" xfId="1" quotePrefix="1" applyNumberFormat="1" applyFont="1" applyBorder="1" applyAlignment="1">
      <alignment horizontal="right"/>
    </xf>
    <xf numFmtId="4" fontId="4" fillId="0" borderId="4" xfId="1" quotePrefix="1" applyNumberFormat="1" applyFont="1" applyBorder="1" applyAlignment="1">
      <alignment horizontal="right"/>
    </xf>
    <xf numFmtId="0" fontId="1" fillId="0" borderId="4" xfId="1" quotePrefix="1" applyFont="1" applyBorder="1" applyAlignment="1">
      <alignment horizontal="right"/>
    </xf>
    <xf numFmtId="2" fontId="1" fillId="0" borderId="10" xfId="1" quotePrefix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0" fontId="1" fillId="0" borderId="8" xfId="1" quotePrefix="1" applyFont="1" applyFill="1" applyBorder="1" applyAlignment="1">
      <alignment horizontal="right"/>
    </xf>
    <xf numFmtId="0" fontId="19" fillId="0" borderId="0" xfId="1" applyFont="1" applyAlignment="1">
      <alignment horizontal="centerContinuous"/>
    </xf>
    <xf numFmtId="0" fontId="19" fillId="0" borderId="0" xfId="1" applyFont="1" applyAlignment="1"/>
    <xf numFmtId="0" fontId="19" fillId="0" borderId="0" xfId="1" applyFont="1"/>
    <xf numFmtId="0" fontId="4" fillId="0" borderId="1" xfId="1" applyFont="1" applyBorder="1" applyAlignment="1">
      <alignment horizontal="centerContinuous"/>
    </xf>
    <xf numFmtId="0" fontId="4" fillId="0" borderId="12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1" fillId="0" borderId="6" xfId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4" fontId="1" fillId="0" borderId="10" xfId="1" applyNumberFormat="1" applyFont="1" applyBorder="1" applyAlignment="1">
      <alignment horizontal="right"/>
    </xf>
    <xf numFmtId="0" fontId="1" fillId="0" borderId="9" xfId="1" quotePrefix="1" applyFont="1" applyBorder="1" applyAlignment="1">
      <alignment horizontal="center"/>
    </xf>
    <xf numFmtId="0" fontId="15" fillId="0" borderId="0" xfId="1" applyFont="1" applyBorder="1"/>
    <xf numFmtId="0" fontId="1" fillId="0" borderId="8" xfId="1" quotePrefix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49" fontId="1" fillId="0" borderId="9" xfId="1" applyNumberFormat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6" xfId="1" quotePrefix="1" applyFont="1" applyBorder="1" applyAlignment="1">
      <alignment horizontal="right"/>
    </xf>
    <xf numFmtId="0" fontId="15" fillId="0" borderId="6" xfId="1" applyFont="1" applyBorder="1"/>
    <xf numFmtId="0" fontId="15" fillId="0" borderId="8" xfId="1" applyFont="1" applyBorder="1"/>
    <xf numFmtId="4" fontId="1" fillId="0" borderId="4" xfId="1" applyNumberFormat="1" applyFont="1" applyBorder="1" applyAlignment="1">
      <alignment horizontal="right"/>
    </xf>
    <xf numFmtId="4" fontId="1" fillId="0" borderId="4" xfId="1" applyNumberFormat="1" applyFont="1" applyBorder="1"/>
    <xf numFmtId="2" fontId="1" fillId="0" borderId="4" xfId="1" quotePrefix="1" applyNumberFormat="1" applyFont="1" applyBorder="1" applyAlignment="1">
      <alignment horizontal="right"/>
    </xf>
    <xf numFmtId="4" fontId="1" fillId="0" borderId="10" xfId="1" quotePrefix="1" applyNumberFormat="1" applyFont="1" applyBorder="1" applyAlignment="1"/>
    <xf numFmtId="4" fontId="4" fillId="0" borderId="4" xfId="1" applyNumberFormat="1" applyFont="1" applyBorder="1" applyAlignment="1">
      <alignment horizontal="right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0" fontId="12" fillId="0" borderId="0" xfId="1" applyFont="1" applyAlignment="1">
      <alignment horizontal="centerContinuous" vertical="center"/>
    </xf>
    <xf numFmtId="0" fontId="13" fillId="0" borderId="0" xfId="1" applyFont="1" applyFill="1" applyAlignment="1">
      <alignment horizontal="centerContinuous" vertical="center" wrapText="1"/>
    </xf>
    <xf numFmtId="0" fontId="19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 wrapText="1"/>
    </xf>
    <xf numFmtId="0" fontId="20" fillId="0" borderId="0" xfId="1" applyFont="1" applyFill="1" applyAlignment="1">
      <alignment horizontal="centerContinuous"/>
    </xf>
    <xf numFmtId="0" fontId="1" fillId="0" borderId="4" xfId="1" quotePrefix="1" applyFont="1" applyBorder="1" applyAlignment="1">
      <alignment horizontal="center"/>
    </xf>
    <xf numFmtId="0" fontId="1" fillId="0" borderId="0" xfId="1"/>
    <xf numFmtId="0" fontId="1" fillId="0" borderId="10" xfId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2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12" xfId="1" applyFont="1" applyBorder="1" applyAlignment="1"/>
    <xf numFmtId="0" fontId="4" fillId="0" borderId="9" xfId="1" applyFont="1" applyBorder="1" applyAlignment="1">
      <alignment horizontal="left"/>
    </xf>
    <xf numFmtId="0" fontId="1" fillId="0" borderId="5" xfId="1" applyBorder="1"/>
    <xf numFmtId="0" fontId="1" fillId="0" borderId="6" xfId="1" applyBorder="1"/>
    <xf numFmtId="0" fontId="1" fillId="0" borderId="8" xfId="1" applyFont="1" applyBorder="1" applyAlignment="1">
      <alignment horizontal="right"/>
    </xf>
    <xf numFmtId="0" fontId="4" fillId="0" borderId="0" xfId="1" quotePrefix="1" applyFont="1" applyFill="1" applyBorder="1" applyAlignment="1">
      <alignment horizontal="left"/>
    </xf>
    <xf numFmtId="0" fontId="21" fillId="0" borderId="0" xfId="1" applyFont="1" applyFill="1" applyBorder="1"/>
    <xf numFmtId="0" fontId="1" fillId="0" borderId="14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3" fillId="0" borderId="9" xfId="1" applyFont="1" applyBorder="1"/>
    <xf numFmtId="0" fontId="23" fillId="0" borderId="0" xfId="1" applyFont="1" applyBorder="1"/>
    <xf numFmtId="0" fontId="8" fillId="0" borderId="0" xfId="1" applyFont="1" applyBorder="1" applyAlignment="1">
      <alignment horizontal="right"/>
    </xf>
    <xf numFmtId="0" fontId="8" fillId="0" borderId="0" xfId="1" quotePrefix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7" fillId="0" borderId="10" xfId="1" quotePrefix="1" applyNumberFormat="1" applyFont="1" applyBorder="1" applyAlignment="1">
      <alignment horizontal="right"/>
    </xf>
    <xf numFmtId="0" fontId="23" fillId="0" borderId="0" xfId="1" applyFont="1"/>
    <xf numFmtId="0" fontId="7" fillId="0" borderId="0" xfId="1" quotePrefix="1" applyFont="1" applyBorder="1" applyAlignment="1">
      <alignment horizontal="right"/>
    </xf>
    <xf numFmtId="0" fontId="8" fillId="0" borderId="0" xfId="1" applyFont="1" applyBorder="1" applyAlignment="1"/>
    <xf numFmtId="4" fontId="9" fillId="0" borderId="0" xfId="1" applyNumberFormat="1" applyFont="1"/>
    <xf numFmtId="4" fontId="15" fillId="0" borderId="0" xfId="1" applyNumberFormat="1" applyFont="1"/>
    <xf numFmtId="0" fontId="24" fillId="0" borderId="0" xfId="1" applyFont="1"/>
    <xf numFmtId="0" fontId="4" fillId="0" borderId="4" xfId="1" applyFont="1" applyBorder="1" applyAlignment="1">
      <alignment horizontal="right"/>
    </xf>
    <xf numFmtId="1" fontId="4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14" xfId="1" applyFont="1" applyBorder="1" applyAlignment="1">
      <alignment horizontal="centerContinuous"/>
    </xf>
    <xf numFmtId="0" fontId="4" fillId="0" borderId="14" xfId="1" applyFont="1" applyBorder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</cellXfs>
  <cellStyles count="2">
    <cellStyle name="Normal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</xdr:row>
      <xdr:rowOff>106680</xdr:rowOff>
    </xdr:from>
    <xdr:to>
      <xdr:col>8</xdr:col>
      <xdr:colOff>0</xdr:colOff>
      <xdr:row>4</xdr:row>
      <xdr:rowOff>320040</xdr:rowOff>
    </xdr:to>
    <xdr:sp macro="" textlink="">
      <xdr:nvSpPr>
        <xdr:cNvPr id="5" name="Texte 5"/>
        <xdr:cNvSpPr txBox="1">
          <a:spLocks noChangeArrowheads="1"/>
        </xdr:cNvSpPr>
      </xdr:nvSpPr>
      <xdr:spPr bwMode="auto">
        <a:xfrm>
          <a:off x="68580" y="4701540"/>
          <a:ext cx="7551420" cy="3810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Onderstaande tabellen geven de aanpassing van het resultaat van een vorig boekjaar weer ingevolge de toepassing van de definitieve financiële verantwoordelijkheid voor het betreffende boekjaar.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51</xdr:row>
      <xdr:rowOff>0</xdr:rowOff>
    </xdr:from>
    <xdr:ext cx="6960870" cy="322652"/>
    <xdr:sp macro="" textlink="">
      <xdr:nvSpPr>
        <xdr:cNvPr id="5" name="Texte 5"/>
        <xdr:cNvSpPr txBox="1">
          <a:spLocks noChangeArrowheads="1"/>
        </xdr:cNvSpPr>
      </xdr:nvSpPr>
      <xdr:spPr bwMode="auto">
        <a:xfrm>
          <a:off x="30480" y="7448550"/>
          <a:ext cx="6960870" cy="32265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1" strike="noStrike" baseline="30000">
              <a:solidFill>
                <a:srgbClr val="000000"/>
              </a:solidFill>
              <a:latin typeface="Times New Roman"/>
              <a:cs typeface="Times New Roman"/>
            </a:rPr>
            <a:t>(1) </a:t>
          </a: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Het resultaat administratiekosten</a:t>
          </a:r>
          <a:r>
            <a:rPr lang="en-US" sz="1000" b="0" i="1" strike="noStrike" baseline="0">
              <a:solidFill>
                <a:srgbClr val="000000"/>
              </a:solidFill>
              <a:latin typeface="Times New Roman"/>
              <a:cs typeface="Times New Roman"/>
            </a:rPr>
            <a:t> verplichte verzekering wordt toegewezen aan het administratief centrum in de aanvullende verzekering of aan de reserves administratiekosten aangehouden in de verplichte verzekering. </a:t>
          </a: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view="pageBreakPreview" zoomScaleNormal="100" zoomScaleSheetLayoutView="100" workbookViewId="0">
      <selection activeCell="M48" sqref="L48:M48"/>
    </sheetView>
  </sheetViews>
  <sheetFormatPr baseColWidth="10" defaultColWidth="12" defaultRowHeight="13.2" x14ac:dyDescent="0.25"/>
  <cols>
    <col min="1" max="1" width="4.44140625" style="9" customWidth="1"/>
    <col min="2" max="2" width="2.6640625" style="9" customWidth="1"/>
    <col min="3" max="3" width="5.44140625" style="9" customWidth="1"/>
    <col min="4" max="4" width="6.6640625" style="9" customWidth="1"/>
    <col min="5" max="6" width="12" style="9" customWidth="1"/>
    <col min="7" max="7" width="10" style="9" customWidth="1"/>
    <col min="8" max="8" width="5.6640625" style="9" customWidth="1"/>
    <col min="9" max="9" width="12.6640625" style="53" customWidth="1"/>
    <col min="10" max="10" width="15.6640625" style="53" customWidth="1"/>
    <col min="11" max="13" width="15.6640625" style="9" customWidth="1"/>
    <col min="14" max="16384" width="12" style="9"/>
  </cols>
  <sheetData>
    <row r="1" spans="1:13" ht="17.399999999999999" x14ac:dyDescent="0.3">
      <c r="A1" s="231" t="s">
        <v>299</v>
      </c>
    </row>
    <row r="3" spans="1:13" s="5" customFormat="1" ht="16.5" customHeight="1" x14ac:dyDescent="0.25">
      <c r="A3" s="6" t="s">
        <v>0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</row>
    <row r="4" spans="1:13" ht="24.9" customHeight="1" x14ac:dyDescent="0.25">
      <c r="I4" s="9"/>
      <c r="J4" s="9"/>
    </row>
    <row r="5" spans="1:13" x14ac:dyDescent="0.25">
      <c r="A5" s="10" t="s">
        <v>1</v>
      </c>
      <c r="B5" s="11"/>
      <c r="C5" s="12"/>
      <c r="D5" s="12"/>
      <c r="E5" s="12"/>
      <c r="F5" s="12"/>
      <c r="G5" s="12"/>
      <c r="H5" s="13"/>
      <c r="I5" s="207" t="s">
        <v>2</v>
      </c>
      <c r="J5" s="207">
        <v>2010</v>
      </c>
      <c r="K5" s="207">
        <v>2011</v>
      </c>
      <c r="L5" s="207">
        <v>2012</v>
      </c>
      <c r="M5" s="207">
        <v>2013</v>
      </c>
    </row>
    <row r="6" spans="1:13" x14ac:dyDescent="0.25">
      <c r="A6" s="15"/>
      <c r="B6" s="16"/>
      <c r="C6" s="16"/>
      <c r="D6" s="16"/>
      <c r="E6" s="16"/>
      <c r="F6" s="16"/>
      <c r="G6" s="16"/>
      <c r="H6" s="17"/>
      <c r="I6" s="18"/>
      <c r="J6" s="19"/>
      <c r="K6" s="19"/>
      <c r="L6" s="19"/>
      <c r="M6" s="19"/>
    </row>
    <row r="7" spans="1:13" ht="13.8" x14ac:dyDescent="0.25">
      <c r="A7" s="20" t="s">
        <v>3</v>
      </c>
      <c r="B7" s="11"/>
      <c r="C7" s="12"/>
      <c r="D7" s="12"/>
      <c r="E7" s="12"/>
      <c r="F7" s="12"/>
      <c r="G7" s="12"/>
      <c r="H7" s="13"/>
      <c r="I7" s="21" t="s">
        <v>4</v>
      </c>
      <c r="J7" s="22">
        <f>J8+J9+J10+J11+J12</f>
        <v>18452971.359999999</v>
      </c>
      <c r="K7" s="22">
        <f>K8+K9+K10+K11+K12</f>
        <v>19055774.93</v>
      </c>
      <c r="L7" s="22">
        <f>L8+L9+L10+L11+L12</f>
        <v>20329769.709999997</v>
      </c>
      <c r="M7" s="22">
        <f>M8+M9+M10+M11+M12</f>
        <v>20833116.419999998</v>
      </c>
    </row>
    <row r="8" spans="1:13" ht="17.100000000000001" customHeight="1" x14ac:dyDescent="0.25">
      <c r="A8" s="23" t="s">
        <v>5</v>
      </c>
      <c r="B8" s="24" t="s">
        <v>109</v>
      </c>
      <c r="C8" s="25"/>
      <c r="D8" s="25"/>
      <c r="E8" s="25"/>
      <c r="F8" s="25"/>
      <c r="G8" s="25"/>
      <c r="H8" s="26"/>
      <c r="I8" s="27">
        <v>20</v>
      </c>
      <c r="J8" s="29">
        <v>7306.2</v>
      </c>
      <c r="K8" s="29">
        <v>0</v>
      </c>
      <c r="L8" s="29">
        <v>0</v>
      </c>
      <c r="M8" s="29">
        <v>0</v>
      </c>
    </row>
    <row r="9" spans="1:13" ht="17.100000000000001" customHeight="1" x14ac:dyDescent="0.25">
      <c r="A9" s="23" t="s">
        <v>6</v>
      </c>
      <c r="B9" s="28" t="s">
        <v>110</v>
      </c>
      <c r="C9" s="25"/>
      <c r="D9" s="25"/>
      <c r="E9" s="25"/>
      <c r="F9" s="25"/>
      <c r="G9" s="25"/>
      <c r="H9" s="26"/>
      <c r="I9" s="27">
        <v>21</v>
      </c>
      <c r="J9" s="41">
        <v>525856.1</v>
      </c>
      <c r="K9" s="41">
        <v>304614.73</v>
      </c>
      <c r="L9" s="41">
        <v>65907.02</v>
      </c>
      <c r="M9" s="41">
        <v>238973.63</v>
      </c>
    </row>
    <row r="10" spans="1:13" ht="17.100000000000001" customHeight="1" x14ac:dyDescent="0.25">
      <c r="A10" s="23" t="s">
        <v>7</v>
      </c>
      <c r="B10" s="24" t="s">
        <v>111</v>
      </c>
      <c r="C10" s="25"/>
      <c r="D10" s="25"/>
      <c r="E10" s="25"/>
      <c r="F10" s="25"/>
      <c r="G10" s="25"/>
      <c r="H10" s="26"/>
      <c r="I10" s="27" t="s">
        <v>8</v>
      </c>
      <c r="J10" s="41">
        <v>17855688.02</v>
      </c>
      <c r="K10" s="41">
        <v>18668533.989999998</v>
      </c>
      <c r="L10" s="41">
        <v>20190215.289999999</v>
      </c>
      <c r="M10" s="41">
        <v>20531087.43</v>
      </c>
    </row>
    <row r="11" spans="1:13" ht="17.100000000000001" customHeight="1" x14ac:dyDescent="0.25">
      <c r="A11" s="23" t="s">
        <v>9</v>
      </c>
      <c r="B11" s="24" t="s">
        <v>112</v>
      </c>
      <c r="C11" s="25"/>
      <c r="D11" s="25"/>
      <c r="E11" s="25"/>
      <c r="F11" s="25"/>
      <c r="G11" s="25"/>
      <c r="H11" s="26"/>
      <c r="I11" s="27">
        <v>28</v>
      </c>
      <c r="J11" s="41">
        <v>64121.04</v>
      </c>
      <c r="K11" s="41">
        <v>82626.210000000006</v>
      </c>
      <c r="L11" s="41">
        <v>73647.399999999994</v>
      </c>
      <c r="M11" s="41">
        <v>63055.360000000001</v>
      </c>
    </row>
    <row r="12" spans="1:13" ht="17.100000000000001" customHeight="1" x14ac:dyDescent="0.25">
      <c r="A12" s="23" t="s">
        <v>10</v>
      </c>
      <c r="B12" s="24" t="s">
        <v>11</v>
      </c>
      <c r="C12" s="25"/>
      <c r="D12" s="25"/>
      <c r="E12" s="25"/>
      <c r="F12" s="25"/>
      <c r="G12" s="25"/>
      <c r="H12" s="26"/>
      <c r="I12" s="27">
        <v>29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</row>
    <row r="13" spans="1:13" x14ac:dyDescent="0.25">
      <c r="A13" s="30"/>
      <c r="B13" s="25"/>
      <c r="C13" s="28" t="s">
        <v>12</v>
      </c>
      <c r="D13" s="25"/>
      <c r="E13" s="25"/>
      <c r="F13" s="25"/>
      <c r="G13" s="25"/>
      <c r="H13" s="26"/>
      <c r="I13" s="27" t="s">
        <v>13</v>
      </c>
      <c r="J13" s="29">
        <v>0</v>
      </c>
      <c r="K13" s="29">
        <v>0</v>
      </c>
      <c r="L13" s="29">
        <v>0</v>
      </c>
      <c r="M13" s="29">
        <v>0</v>
      </c>
    </row>
    <row r="14" spans="1:13" x14ac:dyDescent="0.25">
      <c r="A14" s="30"/>
      <c r="B14" s="25"/>
      <c r="C14" s="28" t="s">
        <v>14</v>
      </c>
      <c r="D14" s="25"/>
      <c r="E14" s="25"/>
      <c r="F14" s="25"/>
      <c r="G14" s="25"/>
      <c r="H14" s="26"/>
      <c r="I14" s="27">
        <v>298</v>
      </c>
      <c r="J14" s="29">
        <v>0</v>
      </c>
      <c r="K14" s="29">
        <v>0</v>
      </c>
      <c r="L14" s="29">
        <v>0</v>
      </c>
      <c r="M14" s="29">
        <v>0</v>
      </c>
    </row>
    <row r="15" spans="1:13" ht="18.75" customHeight="1" x14ac:dyDescent="0.25">
      <c r="A15" s="20" t="s">
        <v>15</v>
      </c>
      <c r="B15" s="31"/>
      <c r="C15" s="32"/>
      <c r="D15" s="32"/>
      <c r="E15" s="32"/>
      <c r="F15" s="32"/>
      <c r="G15" s="32"/>
      <c r="H15" s="33"/>
      <c r="I15" s="34" t="s">
        <v>16</v>
      </c>
      <c r="J15" s="22">
        <f>J16+J17+J39+J44+J45</f>
        <v>2726446977.8400002</v>
      </c>
      <c r="K15" s="22">
        <f>K16+K17+K39+K44+K45</f>
        <v>3093340158.8299999</v>
      </c>
      <c r="L15" s="22">
        <f>L16+L17+L39+L44+L45</f>
        <v>2975237694.6499996</v>
      </c>
      <c r="M15" s="22">
        <f>M16+M17+M39+M44+M45</f>
        <v>2818871255.7199998</v>
      </c>
    </row>
    <row r="16" spans="1:13" ht="18.75" customHeight="1" x14ac:dyDescent="0.25">
      <c r="A16" s="35" t="s">
        <v>17</v>
      </c>
      <c r="B16" s="36" t="s">
        <v>113</v>
      </c>
      <c r="C16" s="37"/>
      <c r="D16" s="37"/>
      <c r="E16" s="37"/>
      <c r="F16" s="37"/>
      <c r="G16" s="37"/>
      <c r="H16" s="38"/>
      <c r="I16" s="39">
        <v>31</v>
      </c>
      <c r="J16" s="29">
        <v>0</v>
      </c>
      <c r="K16" s="29">
        <v>0</v>
      </c>
      <c r="L16" s="29">
        <v>0</v>
      </c>
      <c r="M16" s="29">
        <v>0</v>
      </c>
    </row>
    <row r="17" spans="1:13" ht="17.100000000000001" customHeight="1" x14ac:dyDescent="0.25">
      <c r="A17" s="35" t="s">
        <v>18</v>
      </c>
      <c r="B17" s="36" t="s">
        <v>19</v>
      </c>
      <c r="C17" s="37"/>
      <c r="D17" s="37"/>
      <c r="E17" s="37"/>
      <c r="F17" s="37"/>
      <c r="G17" s="37"/>
      <c r="H17" s="38"/>
      <c r="I17" s="39" t="s">
        <v>20</v>
      </c>
      <c r="J17" s="40">
        <f>J18+J26+J27+J28+J29+J30+J31+J32</f>
        <v>2546272811.27</v>
      </c>
      <c r="K17" s="40">
        <f>K18+K26+K27+K28+K29+K30+K31+K32</f>
        <v>2894451160.7599998</v>
      </c>
      <c r="L17" s="40">
        <f>L18+L26+L27+L28+L29+L30+L31+L32</f>
        <v>2814692930.7799997</v>
      </c>
      <c r="M17" s="40">
        <f>M18+M26+M27+M28+M29+M30+M31+M32</f>
        <v>2670805340.9099998</v>
      </c>
    </row>
    <row r="18" spans="1:13" x14ac:dyDescent="0.25">
      <c r="A18" s="30"/>
      <c r="B18" s="25"/>
      <c r="C18" s="36" t="s">
        <v>21</v>
      </c>
      <c r="D18" s="37"/>
      <c r="E18" s="37"/>
      <c r="F18" s="37"/>
      <c r="G18" s="25"/>
      <c r="H18" s="26"/>
      <c r="I18" s="27" t="s">
        <v>22</v>
      </c>
      <c r="J18" s="41">
        <f>J19+J20+J23+J24+J25</f>
        <v>1093739423.3700001</v>
      </c>
      <c r="K18" s="41">
        <f>K19+K20+K23+K24+K25</f>
        <v>1104096057.53</v>
      </c>
      <c r="L18" s="41">
        <f>L19+L20+L23+L24+L25</f>
        <v>1098263375.2</v>
      </c>
      <c r="M18" s="41">
        <f>M19+M20+M23+M24+M25</f>
        <v>1071922779.6</v>
      </c>
    </row>
    <row r="19" spans="1:13" s="53" customFormat="1" ht="12" x14ac:dyDescent="0.25">
      <c r="A19" s="72"/>
      <c r="B19" s="73"/>
      <c r="C19" s="74"/>
      <c r="D19" s="75" t="s">
        <v>23</v>
      </c>
      <c r="E19" s="74"/>
      <c r="F19" s="74"/>
      <c r="G19" s="73"/>
      <c r="H19" s="76"/>
      <c r="I19" s="77">
        <v>400</v>
      </c>
      <c r="J19" s="78">
        <v>99592417.349999994</v>
      </c>
      <c r="K19" s="78">
        <v>105170157.3</v>
      </c>
      <c r="L19" s="78">
        <v>109721151.73</v>
      </c>
      <c r="M19" s="78">
        <v>110503343.56</v>
      </c>
    </row>
    <row r="20" spans="1:13" s="53" customFormat="1" ht="12" x14ac:dyDescent="0.25">
      <c r="A20" s="72"/>
      <c r="B20" s="73"/>
      <c r="C20" s="74"/>
      <c r="D20" s="75" t="s">
        <v>24</v>
      </c>
      <c r="E20" s="74"/>
      <c r="F20" s="74"/>
      <c r="G20" s="73"/>
      <c r="H20" s="76"/>
      <c r="I20" s="77">
        <v>401</v>
      </c>
      <c r="J20" s="78">
        <f>SUM(J21:J22)</f>
        <v>9085567.2800000012</v>
      </c>
      <c r="K20" s="78">
        <f>SUM(K21:K22)</f>
        <v>10382405.119999999</v>
      </c>
      <c r="L20" s="78">
        <f>SUM(L21:L22)</f>
        <v>11432564.010000002</v>
      </c>
      <c r="M20" s="78">
        <f>SUM(M21:M22)</f>
        <v>14900445.59</v>
      </c>
    </row>
    <row r="21" spans="1:13" s="53" customFormat="1" ht="12" x14ac:dyDescent="0.25">
      <c r="A21" s="72"/>
      <c r="B21" s="73"/>
      <c r="C21" s="74"/>
      <c r="D21" s="79"/>
      <c r="E21" s="80" t="s">
        <v>25</v>
      </c>
      <c r="F21" s="81"/>
      <c r="G21" s="82"/>
      <c r="H21" s="83"/>
      <c r="I21" s="77">
        <v>4010</v>
      </c>
      <c r="J21" s="78">
        <v>6867942.4400000004</v>
      </c>
      <c r="K21" s="78">
        <v>8103944.9699999997</v>
      </c>
      <c r="L21" s="78">
        <v>6879092.0300000003</v>
      </c>
      <c r="M21" s="78">
        <v>9802806.4499999993</v>
      </c>
    </row>
    <row r="22" spans="1:13" s="53" customFormat="1" ht="12" x14ac:dyDescent="0.25">
      <c r="A22" s="72"/>
      <c r="B22" s="73"/>
      <c r="C22" s="74"/>
      <c r="D22" s="79"/>
      <c r="E22" s="80" t="s">
        <v>26</v>
      </c>
      <c r="F22" s="81"/>
      <c r="G22" s="82"/>
      <c r="H22" s="83"/>
      <c r="I22" s="77">
        <v>4011</v>
      </c>
      <c r="J22" s="78">
        <v>2217624.84</v>
      </c>
      <c r="K22" s="78">
        <v>2278460.15</v>
      </c>
      <c r="L22" s="78">
        <v>4553471.9800000004</v>
      </c>
      <c r="M22" s="78">
        <v>5097639.1399999997</v>
      </c>
    </row>
    <row r="23" spans="1:13" s="53" customFormat="1" ht="12" x14ac:dyDescent="0.25">
      <c r="A23" s="72"/>
      <c r="B23" s="73"/>
      <c r="C23" s="74"/>
      <c r="D23" s="79" t="s">
        <v>27</v>
      </c>
      <c r="E23" s="81"/>
      <c r="F23" s="81"/>
      <c r="G23" s="82"/>
      <c r="H23" s="83"/>
      <c r="I23" s="77">
        <v>402</v>
      </c>
      <c r="J23" s="78">
        <v>141806.03</v>
      </c>
      <c r="K23" s="78">
        <v>200484.39</v>
      </c>
      <c r="L23" s="78">
        <v>314168.77</v>
      </c>
      <c r="M23" s="78">
        <v>63773.32</v>
      </c>
    </row>
    <row r="24" spans="1:13" s="53" customFormat="1" ht="12" x14ac:dyDescent="0.25">
      <c r="A24" s="72"/>
      <c r="B24" s="73"/>
      <c r="C24" s="74"/>
      <c r="D24" s="79" t="s">
        <v>28</v>
      </c>
      <c r="E24" s="81"/>
      <c r="F24" s="81"/>
      <c r="G24" s="82"/>
      <c r="H24" s="83"/>
      <c r="I24" s="77">
        <v>403</v>
      </c>
      <c r="J24" s="78">
        <v>58126.76</v>
      </c>
      <c r="K24" s="78">
        <v>57764.42</v>
      </c>
      <c r="L24" s="78">
        <v>57764.42</v>
      </c>
      <c r="M24" s="78">
        <v>57764.42</v>
      </c>
    </row>
    <row r="25" spans="1:13" s="53" customFormat="1" ht="12" x14ac:dyDescent="0.25">
      <c r="A25" s="72"/>
      <c r="B25" s="73"/>
      <c r="C25" s="74"/>
      <c r="D25" s="79" t="s">
        <v>29</v>
      </c>
      <c r="E25" s="81"/>
      <c r="F25" s="81"/>
      <c r="G25" s="82"/>
      <c r="H25" s="83"/>
      <c r="I25" s="77">
        <v>404</v>
      </c>
      <c r="J25" s="78">
        <v>984861505.95000005</v>
      </c>
      <c r="K25" s="78">
        <v>988285246.29999995</v>
      </c>
      <c r="L25" s="78">
        <v>976737726.26999998</v>
      </c>
      <c r="M25" s="78">
        <v>946397452.71000004</v>
      </c>
    </row>
    <row r="26" spans="1:13" x14ac:dyDescent="0.25">
      <c r="A26" s="30"/>
      <c r="B26" s="25"/>
      <c r="C26" s="28" t="s">
        <v>30</v>
      </c>
      <c r="D26" s="25"/>
      <c r="E26" s="25"/>
      <c r="F26" s="25"/>
      <c r="G26" s="25"/>
      <c r="H26" s="26"/>
      <c r="I26" s="27">
        <v>405</v>
      </c>
      <c r="J26" s="41">
        <v>4316.84</v>
      </c>
      <c r="K26" s="41">
        <v>2889.12</v>
      </c>
      <c r="L26" s="41">
        <v>3500.57</v>
      </c>
      <c r="M26" s="41">
        <v>2995.56</v>
      </c>
    </row>
    <row r="27" spans="1:13" x14ac:dyDescent="0.25">
      <c r="A27" s="30"/>
      <c r="B27" s="25"/>
      <c r="C27" s="28" t="s">
        <v>31</v>
      </c>
      <c r="D27" s="25"/>
      <c r="E27" s="25"/>
      <c r="F27" s="25"/>
      <c r="G27" s="25"/>
      <c r="H27" s="26"/>
      <c r="I27" s="27" t="s">
        <v>32</v>
      </c>
      <c r="J27" s="41">
        <v>284342468.13999999</v>
      </c>
      <c r="K27" s="41">
        <v>297065663.97000003</v>
      </c>
      <c r="L27" s="41">
        <v>297298143.18000001</v>
      </c>
      <c r="M27" s="41">
        <v>263997060.22</v>
      </c>
    </row>
    <row r="28" spans="1:13" x14ac:dyDescent="0.25">
      <c r="A28" s="30"/>
      <c r="B28" s="25"/>
      <c r="C28" s="28" t="s">
        <v>33</v>
      </c>
      <c r="D28" s="25"/>
      <c r="E28" s="25"/>
      <c r="F28" s="25"/>
      <c r="G28" s="25"/>
      <c r="H28" s="26"/>
      <c r="I28" s="27">
        <v>409</v>
      </c>
      <c r="J28" s="41">
        <v>134158.60999999999</v>
      </c>
      <c r="K28" s="41">
        <v>134151.79999999999</v>
      </c>
      <c r="L28" s="41">
        <v>134118.13</v>
      </c>
      <c r="M28" s="41">
        <v>134100.13</v>
      </c>
    </row>
    <row r="29" spans="1:13" x14ac:dyDescent="0.25">
      <c r="A29" s="30"/>
      <c r="B29" s="25"/>
      <c r="C29" s="28" t="s">
        <v>34</v>
      </c>
      <c r="D29" s="25"/>
      <c r="E29" s="25"/>
      <c r="F29" s="25"/>
      <c r="G29" s="25"/>
      <c r="H29" s="26"/>
      <c r="I29" s="27">
        <v>41</v>
      </c>
      <c r="J29" s="41">
        <v>40279111.200000003</v>
      </c>
      <c r="K29" s="41">
        <v>56674033.049999997</v>
      </c>
      <c r="L29" s="41">
        <v>57893717.729999997</v>
      </c>
      <c r="M29" s="41">
        <v>58934102.920000002</v>
      </c>
    </row>
    <row r="30" spans="1:13" x14ac:dyDescent="0.25">
      <c r="A30" s="30"/>
      <c r="B30" s="25"/>
      <c r="C30" s="28" t="s">
        <v>35</v>
      </c>
      <c r="D30" s="25"/>
      <c r="E30" s="25"/>
      <c r="F30" s="25"/>
      <c r="G30" s="25"/>
      <c r="H30" s="26"/>
      <c r="I30" s="27">
        <v>42</v>
      </c>
      <c r="J30" s="41">
        <v>447259963.04000002</v>
      </c>
      <c r="K30" s="41">
        <v>461234812.85000002</v>
      </c>
      <c r="L30" s="41">
        <v>469418867.70999998</v>
      </c>
      <c r="M30" s="41">
        <v>458081720.82999998</v>
      </c>
    </row>
    <row r="31" spans="1:13" x14ac:dyDescent="0.25">
      <c r="A31" s="30"/>
      <c r="B31" s="25"/>
      <c r="C31" s="28" t="s">
        <v>36</v>
      </c>
      <c r="D31" s="25"/>
      <c r="E31" s="25"/>
      <c r="F31" s="25"/>
      <c r="G31" s="25"/>
      <c r="H31" s="26"/>
      <c r="I31" s="27">
        <v>46</v>
      </c>
      <c r="J31" s="41">
        <v>672820940.38</v>
      </c>
      <c r="K31" s="41">
        <v>962472586.35000002</v>
      </c>
      <c r="L31" s="41">
        <v>876703358.30999994</v>
      </c>
      <c r="M31" s="41">
        <v>807059450.94000006</v>
      </c>
    </row>
    <row r="32" spans="1:13" x14ac:dyDescent="0.25">
      <c r="A32" s="30"/>
      <c r="B32" s="25"/>
      <c r="C32" s="28" t="s">
        <v>37</v>
      </c>
      <c r="D32" s="25"/>
      <c r="E32" s="25"/>
      <c r="F32" s="25"/>
      <c r="G32" s="25"/>
      <c r="H32" s="26"/>
      <c r="I32" s="27" t="s">
        <v>38</v>
      </c>
      <c r="J32" s="41">
        <f>SUM(J33:J38)</f>
        <v>7692429.6899999995</v>
      </c>
      <c r="K32" s="41">
        <f>SUM(K33:K38)</f>
        <v>12770966.09</v>
      </c>
      <c r="L32" s="41">
        <f>SUM(L33:L38)</f>
        <v>14977849.950000001</v>
      </c>
      <c r="M32" s="41">
        <f>SUM(M33:M38)</f>
        <v>10673130.709999999</v>
      </c>
    </row>
    <row r="33" spans="1:13" s="53" customFormat="1" ht="12" x14ac:dyDescent="0.25">
      <c r="A33" s="72"/>
      <c r="B33" s="73"/>
      <c r="C33" s="74"/>
      <c r="D33" s="75" t="s">
        <v>39</v>
      </c>
      <c r="E33" s="74"/>
      <c r="F33" s="74"/>
      <c r="G33" s="73"/>
      <c r="H33" s="76"/>
      <c r="I33" s="77">
        <v>470</v>
      </c>
      <c r="J33" s="78">
        <v>3231729.74</v>
      </c>
      <c r="K33" s="78">
        <v>7711523.1200000001</v>
      </c>
      <c r="L33" s="78">
        <v>6825909.1600000001</v>
      </c>
      <c r="M33" s="78">
        <v>2403400.94</v>
      </c>
    </row>
    <row r="34" spans="1:13" s="53" customFormat="1" ht="12" x14ac:dyDescent="0.25">
      <c r="A34" s="72"/>
      <c r="B34" s="73"/>
      <c r="C34" s="74"/>
      <c r="D34" s="75" t="s">
        <v>40</v>
      </c>
      <c r="E34" s="74"/>
      <c r="F34" s="74"/>
      <c r="G34" s="73"/>
      <c r="H34" s="76"/>
      <c r="I34" s="77">
        <v>471</v>
      </c>
      <c r="J34" s="84"/>
      <c r="K34" s="84"/>
      <c r="L34" s="84"/>
      <c r="M34" s="84"/>
    </row>
    <row r="35" spans="1:13" s="53" customFormat="1" ht="12" x14ac:dyDescent="0.25">
      <c r="A35" s="72"/>
      <c r="B35" s="73"/>
      <c r="C35" s="74"/>
      <c r="D35" s="79" t="s">
        <v>41</v>
      </c>
      <c r="E35" s="81"/>
      <c r="F35" s="81"/>
      <c r="G35" s="82"/>
      <c r="H35" s="83"/>
      <c r="I35" s="77">
        <v>472</v>
      </c>
      <c r="J35" s="84"/>
      <c r="K35" s="84"/>
      <c r="L35" s="84"/>
      <c r="M35" s="84"/>
    </row>
    <row r="36" spans="1:13" s="53" customFormat="1" ht="12" x14ac:dyDescent="0.25">
      <c r="A36" s="72"/>
      <c r="B36" s="73"/>
      <c r="C36" s="74"/>
      <c r="D36" s="79" t="s">
        <v>42</v>
      </c>
      <c r="E36" s="81"/>
      <c r="F36" s="81"/>
      <c r="G36" s="82"/>
      <c r="H36" s="83"/>
      <c r="I36" s="77">
        <v>473</v>
      </c>
      <c r="J36" s="78">
        <v>2103704.67</v>
      </c>
      <c r="K36" s="78">
        <v>2909154.51</v>
      </c>
      <c r="L36" s="78">
        <v>5886931.46</v>
      </c>
      <c r="M36" s="78">
        <v>6327992.0199999996</v>
      </c>
    </row>
    <row r="37" spans="1:13" s="53" customFormat="1" ht="12" x14ac:dyDescent="0.25">
      <c r="A37" s="72"/>
      <c r="B37" s="73"/>
      <c r="C37" s="74"/>
      <c r="D37" s="79" t="s">
        <v>43</v>
      </c>
      <c r="E37" s="81"/>
      <c r="F37" s="81"/>
      <c r="G37" s="82"/>
      <c r="H37" s="83"/>
      <c r="I37" s="86"/>
      <c r="J37" s="76"/>
      <c r="K37" s="76"/>
      <c r="L37" s="76"/>
      <c r="M37" s="76"/>
    </row>
    <row r="38" spans="1:13" s="53" customFormat="1" ht="12" x14ac:dyDescent="0.25">
      <c r="A38" s="72"/>
      <c r="B38" s="73"/>
      <c r="C38" s="74"/>
      <c r="D38" s="85" t="s">
        <v>44</v>
      </c>
      <c r="E38" s="81"/>
      <c r="F38" s="81"/>
      <c r="G38" s="82"/>
      <c r="H38" s="83"/>
      <c r="I38" s="77">
        <v>474</v>
      </c>
      <c r="J38" s="78">
        <v>2356995.2799999998</v>
      </c>
      <c r="K38" s="78">
        <v>2150288.46</v>
      </c>
      <c r="L38" s="78">
        <v>2265009.33</v>
      </c>
      <c r="M38" s="78">
        <v>1941737.75</v>
      </c>
    </row>
    <row r="39" spans="1:13" ht="17.100000000000001" customHeight="1" x14ac:dyDescent="0.25">
      <c r="A39" s="23" t="s">
        <v>45</v>
      </c>
      <c r="B39" s="28" t="s">
        <v>46</v>
      </c>
      <c r="C39" s="25"/>
      <c r="D39" s="25"/>
      <c r="E39" s="25"/>
      <c r="F39" s="25"/>
      <c r="G39" s="25"/>
      <c r="H39" s="26"/>
      <c r="I39" s="27" t="s">
        <v>47</v>
      </c>
      <c r="J39" s="41">
        <f>SUM(J41:J43)</f>
        <v>74879556.600000009</v>
      </c>
      <c r="K39" s="41">
        <f>SUM(K41:K43)</f>
        <v>77240015.799999997</v>
      </c>
      <c r="L39" s="41">
        <f>SUM(L41:L43)</f>
        <v>83089502.780000001</v>
      </c>
      <c r="M39" s="41">
        <f>SUM(M41:M43)</f>
        <v>78167769.539999992</v>
      </c>
    </row>
    <row r="40" spans="1:13" x14ac:dyDescent="0.25">
      <c r="A40" s="23"/>
      <c r="B40" s="24" t="s">
        <v>48</v>
      </c>
      <c r="C40" s="25"/>
      <c r="D40" s="25"/>
      <c r="E40" s="25"/>
      <c r="F40" s="25"/>
      <c r="G40" s="25"/>
      <c r="H40" s="26"/>
      <c r="I40" s="27"/>
      <c r="J40" s="43"/>
      <c r="K40" s="43"/>
      <c r="L40" s="43"/>
      <c r="M40" s="43"/>
    </row>
    <row r="41" spans="1:13" ht="12.75" customHeight="1" x14ac:dyDescent="0.25">
      <c r="A41" s="23"/>
      <c r="B41" s="28"/>
      <c r="C41" s="28" t="s">
        <v>49</v>
      </c>
      <c r="D41" s="25"/>
      <c r="E41" s="25"/>
      <c r="F41" s="25"/>
      <c r="G41" s="25"/>
      <c r="H41" s="26"/>
      <c r="I41" s="27">
        <v>51</v>
      </c>
      <c r="J41" s="41">
        <v>60431769.200000003</v>
      </c>
      <c r="K41" s="41">
        <v>59760272.609999999</v>
      </c>
      <c r="L41" s="41">
        <v>65590366.57</v>
      </c>
      <c r="M41" s="41">
        <v>60631269.490000002</v>
      </c>
    </row>
    <row r="42" spans="1:13" x14ac:dyDescent="0.25">
      <c r="A42" s="30"/>
      <c r="B42" s="25"/>
      <c r="C42" s="28" t="s">
        <v>50</v>
      </c>
      <c r="D42" s="25"/>
      <c r="E42" s="25"/>
      <c r="F42" s="25"/>
      <c r="G42" s="25"/>
      <c r="H42" s="26"/>
      <c r="I42" s="27">
        <v>52</v>
      </c>
      <c r="J42" s="41">
        <v>14341426.51</v>
      </c>
      <c r="K42" s="41">
        <v>17372117.420000002</v>
      </c>
      <c r="L42" s="41">
        <v>17390230.300000001</v>
      </c>
      <c r="M42" s="41">
        <v>17392315.59</v>
      </c>
    </row>
    <row r="43" spans="1:13" x14ac:dyDescent="0.25">
      <c r="A43" s="30"/>
      <c r="B43" s="25"/>
      <c r="C43" s="28" t="s">
        <v>51</v>
      </c>
      <c r="D43" s="25"/>
      <c r="E43" s="25"/>
      <c r="F43" s="25"/>
      <c r="G43" s="25"/>
      <c r="H43" s="26"/>
      <c r="I43" s="27">
        <v>53</v>
      </c>
      <c r="J43" s="41">
        <v>106360.89</v>
      </c>
      <c r="K43" s="41">
        <v>107625.77</v>
      </c>
      <c r="L43" s="41">
        <v>108905.91</v>
      </c>
      <c r="M43" s="41">
        <v>144184.46</v>
      </c>
    </row>
    <row r="44" spans="1:13" ht="17.100000000000001" customHeight="1" x14ac:dyDescent="0.25">
      <c r="A44" s="23" t="s">
        <v>52</v>
      </c>
      <c r="B44" s="28" t="s">
        <v>53</v>
      </c>
      <c r="C44" s="25"/>
      <c r="D44" s="25"/>
      <c r="E44" s="25"/>
      <c r="F44" s="25"/>
      <c r="G44" s="25"/>
      <c r="H44" s="26"/>
      <c r="I44" s="27" t="s">
        <v>54</v>
      </c>
      <c r="J44" s="41">
        <v>59393882.259999998</v>
      </c>
      <c r="K44" s="41">
        <v>42120609.219999999</v>
      </c>
      <c r="L44" s="41">
        <v>36430932.119999997</v>
      </c>
      <c r="M44" s="41">
        <v>49076835.740000002</v>
      </c>
    </row>
    <row r="45" spans="1:13" ht="17.100000000000001" customHeight="1" x14ac:dyDescent="0.25">
      <c r="A45" s="23" t="s">
        <v>55</v>
      </c>
      <c r="B45" s="28" t="s">
        <v>56</v>
      </c>
      <c r="C45" s="25"/>
      <c r="D45" s="25"/>
      <c r="E45" s="25"/>
      <c r="F45" s="25"/>
      <c r="G45" s="25"/>
      <c r="H45" s="26"/>
      <c r="I45" s="27" t="s">
        <v>57</v>
      </c>
      <c r="J45" s="41">
        <v>45900727.710000001</v>
      </c>
      <c r="K45" s="41">
        <v>79528373.049999997</v>
      </c>
      <c r="L45" s="41">
        <v>41024328.969999999</v>
      </c>
      <c r="M45" s="41">
        <v>20821309.530000001</v>
      </c>
    </row>
    <row r="46" spans="1:13" x14ac:dyDescent="0.25">
      <c r="A46" s="30"/>
      <c r="B46" s="25"/>
      <c r="C46" s="25"/>
      <c r="D46" s="25"/>
      <c r="E46" s="25"/>
      <c r="F46" s="25"/>
      <c r="G46" s="25"/>
      <c r="H46" s="26"/>
      <c r="I46" s="44"/>
      <c r="J46" s="45"/>
      <c r="K46" s="45"/>
      <c r="L46" s="45"/>
      <c r="M46" s="45"/>
    </row>
    <row r="47" spans="1:13" ht="18" customHeight="1" x14ac:dyDescent="0.25">
      <c r="A47" s="46" t="s">
        <v>58</v>
      </c>
      <c r="B47" s="47"/>
      <c r="C47" s="47"/>
      <c r="D47" s="47"/>
      <c r="E47" s="47"/>
      <c r="F47" s="47"/>
      <c r="G47" s="47"/>
      <c r="H47" s="47"/>
      <c r="I47" s="34" t="s">
        <v>59</v>
      </c>
      <c r="J47" s="57">
        <f>J7+J15</f>
        <v>2744899949.2000003</v>
      </c>
      <c r="K47" s="57">
        <f>K7+K15</f>
        <v>3112395933.7599998</v>
      </c>
      <c r="L47" s="57">
        <f>L7+L15</f>
        <v>2995567464.3599997</v>
      </c>
      <c r="M47" s="57">
        <f>M7+M15</f>
        <v>2839704372.1399999</v>
      </c>
    </row>
    <row r="48" spans="1:13" ht="8.25" customHeight="1" thickBot="1" x14ac:dyDescent="0.3">
      <c r="A48" s="48"/>
      <c r="B48" s="49"/>
      <c r="C48" s="49"/>
      <c r="D48" s="49"/>
      <c r="E48" s="49"/>
      <c r="F48" s="49"/>
      <c r="G48" s="49"/>
      <c r="H48" s="49"/>
      <c r="I48" s="50"/>
      <c r="J48" s="51"/>
      <c r="K48" s="51"/>
      <c r="L48" s="237"/>
      <c r="M48" s="237"/>
    </row>
    <row r="49" spans="1:10" ht="9" customHeight="1" thickTop="1" x14ac:dyDescent="0.25">
      <c r="A49" s="9" t="s">
        <v>60</v>
      </c>
      <c r="I49" s="52"/>
      <c r="J49" s="52"/>
    </row>
    <row r="50" spans="1:10" ht="15.6" x14ac:dyDescent="0.25">
      <c r="A50" s="25" t="s">
        <v>114</v>
      </c>
      <c r="I50" s="9"/>
      <c r="J50" s="9"/>
    </row>
    <row r="51" spans="1:10" x14ac:dyDescent="0.25">
      <c r="I51" s="9"/>
      <c r="J51" s="9"/>
    </row>
    <row r="52" spans="1:10" x14ac:dyDescent="0.25">
      <c r="I52" s="9"/>
      <c r="J52" s="9"/>
    </row>
    <row r="53" spans="1:10" x14ac:dyDescent="0.25">
      <c r="I53" s="9"/>
      <c r="J53" s="9"/>
    </row>
  </sheetData>
  <pageMargins left="0.39370078740157483" right="0.39370078740157483" top="0.78740157480314965" bottom="0.47244094488188981" header="0.51181102362204722" footer="0.19685039370078741"/>
  <pageSetup paperSize="9" scale="80" orientation="portrait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view="pageBreakPreview" topLeftCell="A4" zoomScaleNormal="96" zoomScaleSheetLayoutView="100" workbookViewId="0">
      <selection activeCell="L4" sqref="L1:M1048576"/>
    </sheetView>
  </sheetViews>
  <sheetFormatPr baseColWidth="10" defaultColWidth="12" defaultRowHeight="13.2" x14ac:dyDescent="0.25"/>
  <cols>
    <col min="1" max="1" width="4.44140625" style="9" customWidth="1"/>
    <col min="2" max="2" width="2.6640625" style="9" customWidth="1"/>
    <col min="3" max="3" width="5.44140625" style="9" customWidth="1"/>
    <col min="4" max="4" width="6.6640625" style="9" customWidth="1"/>
    <col min="5" max="6" width="12" style="9" customWidth="1"/>
    <col min="7" max="7" width="10" style="9" customWidth="1"/>
    <col min="8" max="8" width="5.6640625" style="9" customWidth="1"/>
    <col min="9" max="9" width="12.6640625" style="54" customWidth="1"/>
    <col min="10" max="13" width="15.6640625" style="9" customWidth="1"/>
    <col min="14" max="16384" width="12" style="9"/>
  </cols>
  <sheetData>
    <row r="1" spans="1:13" ht="17.399999999999999" x14ac:dyDescent="0.3">
      <c r="A1" s="231" t="s">
        <v>299</v>
      </c>
    </row>
    <row r="3" spans="1:13" ht="16.5" customHeight="1" x14ac:dyDescent="0.25">
      <c r="A3" s="6" t="s">
        <v>61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</row>
    <row r="4" spans="1:13" ht="24.9" customHeight="1" x14ac:dyDescent="0.25"/>
    <row r="5" spans="1:13" x14ac:dyDescent="0.25">
      <c r="A5" s="10" t="s">
        <v>62</v>
      </c>
      <c r="B5" s="11"/>
      <c r="C5" s="12"/>
      <c r="D5" s="12"/>
      <c r="E5" s="12"/>
      <c r="F5" s="12"/>
      <c r="G5" s="12"/>
      <c r="H5" s="13"/>
      <c r="I5" s="207" t="s">
        <v>2</v>
      </c>
      <c r="J5" s="207">
        <v>2010</v>
      </c>
      <c r="K5" s="207">
        <v>2011</v>
      </c>
      <c r="L5" s="207">
        <v>2012</v>
      </c>
      <c r="M5" s="207">
        <v>2013</v>
      </c>
    </row>
    <row r="6" spans="1:13" x14ac:dyDescent="0.25">
      <c r="A6" s="15"/>
      <c r="B6" s="16"/>
      <c r="C6" s="16"/>
      <c r="D6" s="16"/>
      <c r="E6" s="16"/>
      <c r="F6" s="16"/>
      <c r="G6" s="16"/>
      <c r="H6" s="17"/>
      <c r="I6" s="18"/>
      <c r="J6" s="19"/>
      <c r="K6" s="19"/>
      <c r="L6" s="19"/>
      <c r="M6" s="19"/>
    </row>
    <row r="7" spans="1:13" ht="13.8" x14ac:dyDescent="0.25">
      <c r="A7" s="55" t="s">
        <v>63</v>
      </c>
      <c r="B7" s="11"/>
      <c r="C7" s="12"/>
      <c r="D7" s="12"/>
      <c r="E7" s="12"/>
      <c r="F7" s="12"/>
      <c r="G7" s="12"/>
      <c r="H7" s="12"/>
      <c r="I7" s="56">
        <v>13</v>
      </c>
      <c r="J7" s="57">
        <f>J8</f>
        <v>679727944.38</v>
      </c>
      <c r="K7" s="57">
        <f>K8</f>
        <v>717551363.43999994</v>
      </c>
      <c r="L7" s="57">
        <f>L8</f>
        <v>675910548.55999994</v>
      </c>
      <c r="M7" s="57">
        <f>M8</f>
        <v>726526368.95000005</v>
      </c>
    </row>
    <row r="8" spans="1:13" ht="17.25" customHeight="1" x14ac:dyDescent="0.25">
      <c r="A8" s="23" t="s">
        <v>64</v>
      </c>
      <c r="B8" s="28" t="s">
        <v>65</v>
      </c>
      <c r="C8" s="25"/>
      <c r="D8" s="25"/>
      <c r="E8" s="25"/>
      <c r="F8" s="25"/>
      <c r="G8" s="25"/>
      <c r="H8" s="25"/>
      <c r="I8" s="27" t="s">
        <v>66</v>
      </c>
      <c r="J8" s="41">
        <f>SUM(J9:J10)</f>
        <v>679727944.38</v>
      </c>
      <c r="K8" s="41">
        <f>SUM(K9:K10)</f>
        <v>717551363.43999994</v>
      </c>
      <c r="L8" s="41">
        <f>SUM(L9:L10)</f>
        <v>675910548.55999994</v>
      </c>
      <c r="M8" s="41">
        <f>SUM(M9:M10)</f>
        <v>726526368.95000005</v>
      </c>
    </row>
    <row r="9" spans="1:13" x14ac:dyDescent="0.25">
      <c r="A9" s="30"/>
      <c r="B9" s="25"/>
      <c r="C9" s="28" t="s">
        <v>67</v>
      </c>
      <c r="D9" s="25"/>
      <c r="E9" s="25"/>
      <c r="F9" s="25"/>
      <c r="G9" s="25"/>
      <c r="H9" s="25"/>
      <c r="I9" s="27" t="s">
        <v>68</v>
      </c>
      <c r="J9" s="41">
        <v>662190272.30999994</v>
      </c>
      <c r="K9" s="41">
        <v>699030575.26999998</v>
      </c>
      <c r="L9" s="41">
        <v>656196742.63</v>
      </c>
      <c r="M9" s="41">
        <v>706330800.75</v>
      </c>
    </row>
    <row r="10" spans="1:13" ht="15.6" x14ac:dyDescent="0.25">
      <c r="A10" s="30"/>
      <c r="B10" s="25"/>
      <c r="C10" s="28" t="s">
        <v>116</v>
      </c>
      <c r="D10" s="25"/>
      <c r="E10" s="25"/>
      <c r="F10" s="25"/>
      <c r="G10" s="25"/>
      <c r="H10" s="25"/>
      <c r="I10" s="27">
        <v>1399</v>
      </c>
      <c r="J10" s="41">
        <v>17537672.07</v>
      </c>
      <c r="K10" s="41">
        <v>18520788.170000002</v>
      </c>
      <c r="L10" s="41">
        <v>19713805.93</v>
      </c>
      <c r="M10" s="41">
        <v>20195568.199999999</v>
      </c>
    </row>
    <row r="11" spans="1:13" ht="18.75" customHeight="1" x14ac:dyDescent="0.25">
      <c r="A11" s="20" t="s">
        <v>69</v>
      </c>
      <c r="B11" s="31"/>
      <c r="C11" s="31"/>
      <c r="D11" s="31"/>
      <c r="E11" s="31"/>
      <c r="F11" s="31"/>
      <c r="G11" s="31"/>
      <c r="H11" s="31"/>
      <c r="I11" s="34" t="s">
        <v>70</v>
      </c>
      <c r="J11" s="22">
        <f>J12+J19+J43</f>
        <v>2065172004.8199995</v>
      </c>
      <c r="K11" s="22">
        <f>K12+K19+K43</f>
        <v>2394844570.3200002</v>
      </c>
      <c r="L11" s="22">
        <f>L12+L19+L43</f>
        <v>2319656915.8000002</v>
      </c>
      <c r="M11" s="22">
        <f>M12+M19+M43</f>
        <v>2113178003.1899996</v>
      </c>
    </row>
    <row r="12" spans="1:13" ht="17.25" customHeight="1" x14ac:dyDescent="0.25">
      <c r="A12" s="23" t="s">
        <v>18</v>
      </c>
      <c r="B12" s="28" t="s">
        <v>71</v>
      </c>
      <c r="C12" s="25"/>
      <c r="D12" s="25"/>
      <c r="E12" s="25"/>
      <c r="F12" s="25"/>
      <c r="G12" s="25"/>
      <c r="H12" s="25"/>
      <c r="I12" s="27" t="s">
        <v>72</v>
      </c>
      <c r="J12" s="29">
        <f>J13+J17+J18</f>
        <v>0</v>
      </c>
      <c r="K12" s="29">
        <f>K13+K17+K18</f>
        <v>0</v>
      </c>
      <c r="L12" s="29">
        <f>L13+L17+L18</f>
        <v>0</v>
      </c>
      <c r="M12" s="29">
        <f>M13+M17+M18</f>
        <v>0</v>
      </c>
    </row>
    <row r="13" spans="1:13" ht="17.25" customHeight="1" x14ac:dyDescent="0.25">
      <c r="A13" s="23"/>
      <c r="B13" s="28"/>
      <c r="C13" s="42" t="s">
        <v>73</v>
      </c>
      <c r="D13" s="25"/>
      <c r="E13" s="25"/>
      <c r="F13" s="25"/>
      <c r="G13" s="25"/>
      <c r="H13" s="25"/>
      <c r="I13" s="27" t="s">
        <v>74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</row>
    <row r="14" spans="1:13" s="53" customFormat="1" ht="12" x14ac:dyDescent="0.25">
      <c r="A14" s="72"/>
      <c r="B14" s="73"/>
      <c r="C14" s="88"/>
      <c r="D14" s="89" t="s">
        <v>75</v>
      </c>
      <c r="E14" s="90"/>
      <c r="F14" s="91"/>
      <c r="G14" s="91"/>
      <c r="H14" s="91"/>
      <c r="I14" s="77">
        <v>172</v>
      </c>
      <c r="J14" s="93">
        <v>0</v>
      </c>
      <c r="K14" s="93">
        <v>0</v>
      </c>
      <c r="L14" s="93">
        <v>0</v>
      </c>
      <c r="M14" s="93">
        <v>0</v>
      </c>
    </row>
    <row r="15" spans="1:13" s="53" customFormat="1" ht="12" x14ac:dyDescent="0.25">
      <c r="A15" s="72"/>
      <c r="B15" s="73"/>
      <c r="C15" s="88"/>
      <c r="D15" s="88" t="s">
        <v>76</v>
      </c>
      <c r="E15" s="73"/>
      <c r="F15" s="73"/>
      <c r="G15" s="73"/>
      <c r="H15" s="73"/>
      <c r="I15" s="77">
        <v>173</v>
      </c>
      <c r="J15" s="93">
        <v>0</v>
      </c>
      <c r="K15" s="93">
        <v>0</v>
      </c>
      <c r="L15" s="93">
        <v>0</v>
      </c>
      <c r="M15" s="93">
        <v>0</v>
      </c>
    </row>
    <row r="16" spans="1:13" s="53" customFormat="1" ht="12" x14ac:dyDescent="0.25">
      <c r="A16" s="72"/>
      <c r="B16" s="73"/>
      <c r="C16" s="88"/>
      <c r="D16" s="88" t="s">
        <v>77</v>
      </c>
      <c r="E16" s="73"/>
      <c r="F16" s="73"/>
      <c r="G16" s="73"/>
      <c r="H16" s="73"/>
      <c r="I16" s="77">
        <v>174</v>
      </c>
      <c r="J16" s="93">
        <v>0</v>
      </c>
      <c r="K16" s="93">
        <v>0</v>
      </c>
      <c r="L16" s="93">
        <v>0</v>
      </c>
      <c r="M16" s="93">
        <v>0</v>
      </c>
    </row>
    <row r="17" spans="1:13" x14ac:dyDescent="0.25">
      <c r="A17" s="23"/>
      <c r="B17" s="28"/>
      <c r="C17" s="42" t="s">
        <v>78</v>
      </c>
      <c r="D17" s="42"/>
      <c r="E17" s="42"/>
      <c r="F17" s="42"/>
      <c r="G17" s="42"/>
      <c r="H17" s="42"/>
      <c r="I17" s="27" t="s">
        <v>79</v>
      </c>
      <c r="J17" s="29">
        <v>0</v>
      </c>
      <c r="K17" s="29">
        <v>0</v>
      </c>
      <c r="L17" s="29">
        <v>0</v>
      </c>
      <c r="M17" s="29">
        <v>0</v>
      </c>
    </row>
    <row r="18" spans="1:13" x14ac:dyDescent="0.25">
      <c r="A18" s="30"/>
      <c r="B18" s="25"/>
      <c r="C18" s="59" t="s">
        <v>80</v>
      </c>
      <c r="D18" s="42"/>
      <c r="E18" s="42"/>
      <c r="F18" s="42"/>
      <c r="G18" s="42"/>
      <c r="H18" s="42"/>
      <c r="I18" s="27" t="s">
        <v>81</v>
      </c>
      <c r="J18" s="29">
        <v>0</v>
      </c>
      <c r="K18" s="29">
        <v>0</v>
      </c>
      <c r="L18" s="29">
        <v>0</v>
      </c>
      <c r="M18" s="29">
        <v>0</v>
      </c>
    </row>
    <row r="19" spans="1:13" ht="17.25" customHeight="1" x14ac:dyDescent="0.25">
      <c r="A19" s="23" t="s">
        <v>45</v>
      </c>
      <c r="B19" s="28" t="s">
        <v>82</v>
      </c>
      <c r="C19" s="25"/>
      <c r="D19" s="25"/>
      <c r="E19" s="25"/>
      <c r="F19" s="25"/>
      <c r="G19" s="25"/>
      <c r="H19" s="25"/>
      <c r="I19" s="27" t="s">
        <v>83</v>
      </c>
      <c r="J19" s="41">
        <f>J20+J21+J29+J32+J33+J40</f>
        <v>2018788333.3399994</v>
      </c>
      <c r="K19" s="41">
        <f>K20+K21+K29+K32+K33+K40</f>
        <v>2295393213.6900001</v>
      </c>
      <c r="L19" s="41">
        <f>L20+L21+L29+L32+L33+L40</f>
        <v>2263796460.7600002</v>
      </c>
      <c r="M19" s="41">
        <f>M20+M21+M29+M32+M33+M40</f>
        <v>2083533239.8999996</v>
      </c>
    </row>
    <row r="20" spans="1:13" ht="17.100000000000001" customHeight="1" x14ac:dyDescent="0.25">
      <c r="A20" s="30"/>
      <c r="B20" s="25"/>
      <c r="C20" s="28" t="s">
        <v>73</v>
      </c>
      <c r="D20" s="25"/>
      <c r="E20" s="25"/>
      <c r="F20" s="25"/>
      <c r="G20" s="25"/>
      <c r="H20" s="25"/>
      <c r="I20" s="27">
        <v>43</v>
      </c>
      <c r="J20" s="41">
        <v>751363.36</v>
      </c>
      <c r="K20" s="41">
        <v>680307.54</v>
      </c>
      <c r="L20" s="41">
        <v>847282.41</v>
      </c>
      <c r="M20" s="41">
        <v>868729.87</v>
      </c>
    </row>
    <row r="21" spans="1:13" x14ac:dyDescent="0.25">
      <c r="A21" s="30"/>
      <c r="B21" s="25"/>
      <c r="C21" s="36" t="s">
        <v>84</v>
      </c>
      <c r="D21" s="37"/>
      <c r="E21" s="37"/>
      <c r="F21" s="25"/>
      <c r="G21" s="25"/>
      <c r="H21" s="25"/>
      <c r="I21" s="27">
        <v>44</v>
      </c>
      <c r="J21" s="41">
        <f>SUM(J22:J27)</f>
        <v>1750014005.5699997</v>
      </c>
      <c r="K21" s="41">
        <f>SUM(K22:K27)</f>
        <v>2038651892.75</v>
      </c>
      <c r="L21" s="41">
        <f>SUM(L22:L27)</f>
        <v>2109114443.8100002</v>
      </c>
      <c r="M21" s="41">
        <f>SUM(M22:M27)</f>
        <v>1933617106.4899998</v>
      </c>
    </row>
    <row r="22" spans="1:13" s="53" customFormat="1" ht="12" x14ac:dyDescent="0.25">
      <c r="A22" s="72"/>
      <c r="B22" s="73"/>
      <c r="C22" s="88"/>
      <c r="D22" s="75" t="s">
        <v>85</v>
      </c>
      <c r="E22" s="92"/>
      <c r="F22" s="91"/>
      <c r="G22" s="91"/>
      <c r="H22" s="91"/>
      <c r="I22" s="77">
        <v>440</v>
      </c>
      <c r="J22" s="78">
        <v>5167094.3600000003</v>
      </c>
      <c r="K22" s="78">
        <v>4070380.06</v>
      </c>
      <c r="L22" s="78">
        <v>6112622.3799999999</v>
      </c>
      <c r="M22" s="78">
        <v>6160495.4500000002</v>
      </c>
    </row>
    <row r="23" spans="1:13" s="53" customFormat="1" ht="12" x14ac:dyDescent="0.25">
      <c r="A23" s="72"/>
      <c r="B23" s="73"/>
      <c r="C23" s="88"/>
      <c r="D23" s="75" t="s">
        <v>86</v>
      </c>
      <c r="E23" s="90"/>
      <c r="F23" s="91"/>
      <c r="G23" s="91"/>
      <c r="H23" s="91"/>
      <c r="I23" s="77" t="s">
        <v>87</v>
      </c>
      <c r="J23" s="78">
        <v>1723092260.8199999</v>
      </c>
      <c r="K23" s="78">
        <v>2001338026.3599999</v>
      </c>
      <c r="L23" s="78">
        <v>1965571987.1400001</v>
      </c>
      <c r="M23" s="78">
        <v>1790612654.8499999</v>
      </c>
    </row>
    <row r="24" spans="1:13" s="53" customFormat="1" ht="12" x14ac:dyDescent="0.25">
      <c r="A24" s="72"/>
      <c r="B24" s="73"/>
      <c r="C24" s="88"/>
      <c r="D24" s="89" t="s">
        <v>88</v>
      </c>
      <c r="E24" s="90"/>
      <c r="F24" s="91"/>
      <c r="G24" s="91"/>
      <c r="H24" s="91"/>
      <c r="I24" s="77">
        <v>445</v>
      </c>
      <c r="J24" s="78">
        <v>16887349.579999998</v>
      </c>
      <c r="K24" s="78">
        <v>17288003.710000001</v>
      </c>
      <c r="L24" s="78">
        <v>16662899.279999999</v>
      </c>
      <c r="M24" s="78">
        <v>18338570.359999999</v>
      </c>
    </row>
    <row r="25" spans="1:13" s="53" customFormat="1" ht="12" x14ac:dyDescent="0.25">
      <c r="A25" s="72"/>
      <c r="B25" s="73"/>
      <c r="C25" s="88"/>
      <c r="D25" s="88" t="s">
        <v>89</v>
      </c>
      <c r="E25" s="73"/>
      <c r="F25" s="73"/>
      <c r="G25" s="73"/>
      <c r="H25" s="73"/>
      <c r="I25" s="77">
        <v>446</v>
      </c>
      <c r="J25" s="78">
        <v>3307.23</v>
      </c>
      <c r="K25" s="78">
        <v>1504.69</v>
      </c>
      <c r="L25" s="78">
        <v>10945.47</v>
      </c>
      <c r="M25" s="78">
        <v>33964.550000000003</v>
      </c>
    </row>
    <row r="26" spans="1:13" s="53" customFormat="1" ht="12" x14ac:dyDescent="0.25">
      <c r="A26" s="72"/>
      <c r="B26" s="73"/>
      <c r="C26" s="88"/>
      <c r="D26" s="88" t="s">
        <v>90</v>
      </c>
      <c r="E26" s="73"/>
      <c r="F26" s="73"/>
      <c r="G26" s="73"/>
      <c r="H26" s="73"/>
      <c r="I26" s="77">
        <v>447</v>
      </c>
      <c r="J26" s="78">
        <v>20580.62</v>
      </c>
      <c r="K26" s="78">
        <v>6375.05</v>
      </c>
      <c r="L26" s="78">
        <v>8941.01</v>
      </c>
      <c r="M26" s="78">
        <v>23335.32</v>
      </c>
    </row>
    <row r="27" spans="1:13" s="53" customFormat="1" ht="12" x14ac:dyDescent="0.25">
      <c r="A27" s="72"/>
      <c r="B27" s="73"/>
      <c r="C27" s="73"/>
      <c r="D27" s="88" t="s">
        <v>91</v>
      </c>
      <c r="E27" s="73"/>
      <c r="F27" s="73"/>
      <c r="G27" s="73"/>
      <c r="H27" s="73"/>
      <c r="I27" s="77">
        <v>449</v>
      </c>
      <c r="J27" s="78">
        <v>4843412.96</v>
      </c>
      <c r="K27" s="78">
        <v>15947602.880000001</v>
      </c>
      <c r="L27" s="78">
        <v>120747048.53</v>
      </c>
      <c r="M27" s="78">
        <v>118448085.95999999</v>
      </c>
    </row>
    <row r="28" spans="1:13" x14ac:dyDescent="0.25">
      <c r="A28" s="30"/>
      <c r="B28" s="25"/>
      <c r="C28" s="28" t="s">
        <v>92</v>
      </c>
      <c r="D28" s="25"/>
      <c r="E28" s="25"/>
      <c r="F28" s="25"/>
      <c r="G28" s="25"/>
      <c r="H28" s="25"/>
      <c r="I28" s="27">
        <v>45</v>
      </c>
      <c r="J28" s="43"/>
      <c r="K28" s="43"/>
      <c r="L28" s="43"/>
      <c r="M28" s="43"/>
    </row>
    <row r="29" spans="1:13" x14ac:dyDescent="0.25">
      <c r="A29" s="30"/>
      <c r="B29" s="25"/>
      <c r="C29" s="28" t="s">
        <v>93</v>
      </c>
      <c r="D29" s="25"/>
      <c r="E29" s="25"/>
      <c r="F29" s="25"/>
      <c r="G29" s="25"/>
      <c r="H29" s="25"/>
      <c r="I29" s="27"/>
      <c r="J29" s="41">
        <f>SUM(J30:J31)</f>
        <v>30941309.82</v>
      </c>
      <c r="K29" s="41">
        <f>SUM(K30:K31)</f>
        <v>30126241.419999998</v>
      </c>
      <c r="L29" s="41">
        <f>SUM(L30:L31)</f>
        <v>28318754.329999998</v>
      </c>
      <c r="M29" s="41">
        <f>SUM(M30:M31)</f>
        <v>26878975.18</v>
      </c>
    </row>
    <row r="30" spans="1:13" x14ac:dyDescent="0.25">
      <c r="A30" s="30"/>
      <c r="B30" s="25"/>
      <c r="C30" s="25"/>
      <c r="D30" s="28" t="s">
        <v>94</v>
      </c>
      <c r="E30" s="25"/>
      <c r="F30" s="25"/>
      <c r="G30" s="25"/>
      <c r="H30" s="25"/>
      <c r="I30" s="27" t="s">
        <v>95</v>
      </c>
      <c r="J30" s="41">
        <v>13197804.550000001</v>
      </c>
      <c r="K30" s="41">
        <v>13196317.43</v>
      </c>
      <c r="L30" s="41">
        <v>12660393.73</v>
      </c>
      <c r="M30" s="41">
        <v>11181828.41</v>
      </c>
    </row>
    <row r="31" spans="1:13" x14ac:dyDescent="0.25">
      <c r="A31" s="30"/>
      <c r="B31" s="25"/>
      <c r="C31" s="25"/>
      <c r="D31" s="28" t="s">
        <v>96</v>
      </c>
      <c r="E31" s="25"/>
      <c r="F31" s="25"/>
      <c r="G31" s="25"/>
      <c r="H31" s="25"/>
      <c r="I31" s="27" t="s">
        <v>97</v>
      </c>
      <c r="J31" s="41">
        <v>17743505.27</v>
      </c>
      <c r="K31" s="41">
        <v>16929923.989999998</v>
      </c>
      <c r="L31" s="41">
        <v>15658360.6</v>
      </c>
      <c r="M31" s="41">
        <v>15697146.77</v>
      </c>
    </row>
    <row r="32" spans="1:13" x14ac:dyDescent="0.25">
      <c r="A32" s="30"/>
      <c r="B32" s="25"/>
      <c r="C32" s="28" t="s">
        <v>98</v>
      </c>
      <c r="D32" s="60"/>
      <c r="E32" s="25"/>
      <c r="F32" s="25"/>
      <c r="G32" s="25"/>
      <c r="H32" s="25"/>
      <c r="I32" s="27">
        <v>46</v>
      </c>
      <c r="J32" s="41">
        <v>1041410.32</v>
      </c>
      <c r="K32" s="41">
        <v>2768412.15</v>
      </c>
      <c r="L32" s="41">
        <v>3265593.5</v>
      </c>
      <c r="M32" s="41">
        <v>0</v>
      </c>
    </row>
    <row r="33" spans="1:13" x14ac:dyDescent="0.25">
      <c r="A33" s="30"/>
      <c r="B33" s="25"/>
      <c r="C33" s="28" t="s">
        <v>99</v>
      </c>
      <c r="D33" s="25"/>
      <c r="E33" s="25"/>
      <c r="F33" s="25"/>
      <c r="G33" s="25"/>
      <c r="H33" s="25"/>
      <c r="I33" s="27">
        <v>47</v>
      </c>
      <c r="J33" s="41">
        <f>SUM(J34:J39)</f>
        <v>22038831.430000003</v>
      </c>
      <c r="K33" s="41">
        <f>SUM(K34:K39)</f>
        <v>19282948.959999997</v>
      </c>
      <c r="L33" s="41">
        <f>SUM(L34:L39)</f>
        <v>17568818.66</v>
      </c>
      <c r="M33" s="41">
        <f>SUM(M34:M39)</f>
        <v>23652795.740000002</v>
      </c>
    </row>
    <row r="34" spans="1:13" s="53" customFormat="1" ht="12" x14ac:dyDescent="0.25">
      <c r="A34" s="72"/>
      <c r="B34" s="73"/>
      <c r="C34" s="74"/>
      <c r="D34" s="75" t="s">
        <v>100</v>
      </c>
      <c r="E34" s="74"/>
      <c r="F34" s="74"/>
      <c r="G34" s="73"/>
      <c r="H34" s="76"/>
      <c r="I34" s="77">
        <v>470</v>
      </c>
      <c r="J34" s="78">
        <v>19706320.460000001</v>
      </c>
      <c r="K34" s="78">
        <v>16386902.199999999</v>
      </c>
      <c r="L34" s="78">
        <v>14963221.33</v>
      </c>
      <c r="M34" s="78">
        <v>19897452.440000001</v>
      </c>
    </row>
    <row r="35" spans="1:13" s="53" customFormat="1" ht="12" x14ac:dyDescent="0.25">
      <c r="A35" s="72"/>
      <c r="B35" s="73"/>
      <c r="C35" s="74"/>
      <c r="D35" s="75" t="s">
        <v>40</v>
      </c>
      <c r="E35" s="74"/>
      <c r="F35" s="74"/>
      <c r="G35" s="73"/>
      <c r="H35" s="76"/>
      <c r="I35" s="77">
        <v>471</v>
      </c>
      <c r="J35" s="84"/>
      <c r="K35" s="84"/>
      <c r="L35" s="84"/>
      <c r="M35" s="84"/>
    </row>
    <row r="36" spans="1:13" s="53" customFormat="1" ht="12" x14ac:dyDescent="0.25">
      <c r="A36" s="72"/>
      <c r="B36" s="73"/>
      <c r="C36" s="74"/>
      <c r="D36" s="79" t="s">
        <v>41</v>
      </c>
      <c r="E36" s="81"/>
      <c r="F36" s="81"/>
      <c r="G36" s="82"/>
      <c r="H36" s="83"/>
      <c r="I36" s="77">
        <v>472</v>
      </c>
      <c r="J36" s="84"/>
      <c r="K36" s="84"/>
      <c r="L36" s="84"/>
      <c r="M36" s="84"/>
    </row>
    <row r="37" spans="1:13" s="53" customFormat="1" ht="12" x14ac:dyDescent="0.25">
      <c r="A37" s="72"/>
      <c r="B37" s="73"/>
      <c r="C37" s="74"/>
      <c r="D37" s="79" t="s">
        <v>42</v>
      </c>
      <c r="E37" s="81"/>
      <c r="F37" s="81"/>
      <c r="G37" s="82"/>
      <c r="H37" s="83"/>
      <c r="I37" s="77">
        <v>473</v>
      </c>
      <c r="J37" s="78">
        <v>874496.76</v>
      </c>
      <c r="K37" s="78">
        <v>1013410.79</v>
      </c>
      <c r="L37" s="78">
        <v>946091.88</v>
      </c>
      <c r="M37" s="78">
        <v>2159127</v>
      </c>
    </row>
    <row r="38" spans="1:13" s="53" customFormat="1" ht="12" x14ac:dyDescent="0.25">
      <c r="A38" s="72"/>
      <c r="B38" s="73"/>
      <c r="C38" s="74"/>
      <c r="D38" s="79" t="s">
        <v>43</v>
      </c>
      <c r="E38" s="81"/>
      <c r="F38" s="81"/>
      <c r="G38" s="82"/>
      <c r="H38" s="83"/>
      <c r="I38" s="86"/>
      <c r="J38" s="86"/>
      <c r="K38" s="86"/>
      <c r="L38" s="86"/>
      <c r="M38" s="86"/>
    </row>
    <row r="39" spans="1:13" s="53" customFormat="1" ht="12" x14ac:dyDescent="0.25">
      <c r="A39" s="72"/>
      <c r="B39" s="73"/>
      <c r="C39" s="74"/>
      <c r="D39" s="85" t="s">
        <v>44</v>
      </c>
      <c r="E39" s="81"/>
      <c r="F39" s="81"/>
      <c r="G39" s="82"/>
      <c r="H39" s="83"/>
      <c r="I39" s="77">
        <v>474</v>
      </c>
      <c r="J39" s="78">
        <v>1458014.21</v>
      </c>
      <c r="K39" s="78">
        <v>1882635.97</v>
      </c>
      <c r="L39" s="78">
        <v>1659505.45</v>
      </c>
      <c r="M39" s="78">
        <v>1596216.3</v>
      </c>
    </row>
    <row r="40" spans="1:13" x14ac:dyDescent="0.25">
      <c r="A40" s="30"/>
      <c r="B40" s="25"/>
      <c r="C40" s="28" t="s">
        <v>101</v>
      </c>
      <c r="D40" s="25"/>
      <c r="E40" s="25"/>
      <c r="F40" s="25"/>
      <c r="G40" s="25"/>
      <c r="H40" s="25"/>
      <c r="I40" s="27">
        <v>48</v>
      </c>
      <c r="J40" s="41">
        <f>SUM(J41:J42)</f>
        <v>214001412.84</v>
      </c>
      <c r="K40" s="41">
        <f>SUM(K41:K42)</f>
        <v>203883410.87</v>
      </c>
      <c r="L40" s="41">
        <f>SUM(L41:L42)</f>
        <v>104681568.05000001</v>
      </c>
      <c r="M40" s="41">
        <f>SUM(M41:M42)</f>
        <v>98515632.61999999</v>
      </c>
    </row>
    <row r="41" spans="1:13" s="53" customFormat="1" ht="12" x14ac:dyDescent="0.25">
      <c r="A41" s="72"/>
      <c r="B41" s="73"/>
      <c r="C41" s="73"/>
      <c r="D41" s="88" t="s">
        <v>102</v>
      </c>
      <c r="E41" s="73"/>
      <c r="F41" s="73"/>
      <c r="G41" s="73"/>
      <c r="H41" s="73"/>
      <c r="I41" s="77">
        <v>480</v>
      </c>
      <c r="J41" s="78">
        <v>24816589.41</v>
      </c>
      <c r="K41" s="78">
        <v>19740805.809999999</v>
      </c>
      <c r="L41" s="78">
        <v>26229552.210000001</v>
      </c>
      <c r="M41" s="78">
        <v>25401328.16</v>
      </c>
    </row>
    <row r="42" spans="1:13" s="53" customFormat="1" ht="12" x14ac:dyDescent="0.25">
      <c r="A42" s="72"/>
      <c r="B42" s="73"/>
      <c r="C42" s="73"/>
      <c r="D42" s="88" t="s">
        <v>103</v>
      </c>
      <c r="E42" s="73"/>
      <c r="F42" s="73"/>
      <c r="G42" s="73"/>
      <c r="H42" s="73"/>
      <c r="I42" s="77" t="s">
        <v>104</v>
      </c>
      <c r="J42" s="78">
        <v>189184823.43000001</v>
      </c>
      <c r="K42" s="78">
        <v>184142605.06</v>
      </c>
      <c r="L42" s="78">
        <v>78452015.840000004</v>
      </c>
      <c r="M42" s="78">
        <v>73114304.459999993</v>
      </c>
    </row>
    <row r="43" spans="1:13" ht="17.25" customHeight="1" x14ac:dyDescent="0.25">
      <c r="A43" s="23" t="s">
        <v>52</v>
      </c>
      <c r="B43" s="28" t="s">
        <v>56</v>
      </c>
      <c r="C43" s="25"/>
      <c r="D43" s="25"/>
      <c r="E43" s="25"/>
      <c r="F43" s="25"/>
      <c r="G43" s="25"/>
      <c r="H43" s="25"/>
      <c r="I43" s="27" t="s">
        <v>105</v>
      </c>
      <c r="J43" s="41">
        <v>46383671.479999997</v>
      </c>
      <c r="K43" s="41">
        <v>99451356.629999995</v>
      </c>
      <c r="L43" s="41">
        <v>55860455.039999999</v>
      </c>
      <c r="M43" s="41">
        <v>29644763.289999999</v>
      </c>
    </row>
    <row r="44" spans="1:13" ht="12.75" customHeight="1" x14ac:dyDescent="0.25">
      <c r="A44" s="61"/>
      <c r="B44" s="62"/>
      <c r="C44" s="16"/>
      <c r="D44" s="16"/>
      <c r="E44" s="16"/>
      <c r="F44" s="16"/>
      <c r="G44" s="16"/>
      <c r="H44" s="16"/>
      <c r="I44" s="63"/>
      <c r="J44" s="45"/>
      <c r="K44" s="45"/>
      <c r="L44" s="45"/>
      <c r="M44" s="45"/>
    </row>
    <row r="45" spans="1:13" ht="18" customHeight="1" x14ac:dyDescent="0.25">
      <c r="A45" s="64" t="s">
        <v>106</v>
      </c>
      <c r="B45" s="65"/>
      <c r="C45" s="32"/>
      <c r="D45" s="32"/>
      <c r="E45" s="32"/>
      <c r="F45" s="32"/>
      <c r="G45" s="32"/>
      <c r="H45" s="32"/>
      <c r="I45" s="34" t="s">
        <v>107</v>
      </c>
      <c r="J45" s="94">
        <f>J7+J11</f>
        <v>2744899949.1999993</v>
      </c>
      <c r="K45" s="94">
        <f>K7+K11</f>
        <v>3112395933.7600002</v>
      </c>
      <c r="L45" s="94">
        <f>L7+L11</f>
        <v>2995567464.3600001</v>
      </c>
      <c r="M45" s="94">
        <f>M7+M11</f>
        <v>2839704372.1399994</v>
      </c>
    </row>
    <row r="46" spans="1:13" s="70" customFormat="1" ht="8.25" customHeight="1" thickBot="1" x14ac:dyDescent="0.3">
      <c r="A46" s="66"/>
      <c r="B46" s="67"/>
      <c r="C46" s="67"/>
      <c r="D46" s="67"/>
      <c r="E46" s="67"/>
      <c r="F46" s="67"/>
      <c r="G46" s="67"/>
      <c r="H46" s="67"/>
      <c r="I46" s="68"/>
      <c r="J46" s="69"/>
      <c r="K46" s="69"/>
      <c r="L46" s="69"/>
      <c r="M46" s="69"/>
    </row>
    <row r="47" spans="1:13" ht="9" customHeight="1" thickTop="1" x14ac:dyDescent="0.25">
      <c r="I47" s="52"/>
      <c r="J47" s="58"/>
      <c r="K47" s="58"/>
      <c r="L47" s="58"/>
      <c r="M47" s="58"/>
    </row>
    <row r="48" spans="1:13" ht="15.6" x14ac:dyDescent="0.25">
      <c r="A48" s="25" t="s">
        <v>115</v>
      </c>
      <c r="I48" s="52"/>
    </row>
    <row r="49" spans="1:9" x14ac:dyDescent="0.25">
      <c r="A49" s="25" t="s">
        <v>108</v>
      </c>
      <c r="I49" s="71"/>
    </row>
    <row r="50" spans="1:9" x14ac:dyDescent="0.25">
      <c r="I50" s="71"/>
    </row>
    <row r="51" spans="1:9" ht="16.5" customHeight="1" x14ac:dyDescent="0.25">
      <c r="I51" s="71"/>
    </row>
  </sheetData>
  <pageMargins left="0.39370078740157483" right="0.19685039370078741" top="0.78740157480314965" bottom="0.47244094488188981" header="0.51181102362204722" footer="0.11811023622047245"/>
  <pageSetup paperSize="9" scale="82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view="pageBreakPreview" zoomScaleNormal="98" zoomScaleSheetLayoutView="100" workbookViewId="0">
      <selection activeCell="I1" sqref="I1:J1048576"/>
    </sheetView>
  </sheetViews>
  <sheetFormatPr baseColWidth="10" defaultColWidth="12" defaultRowHeight="10.199999999999999" x14ac:dyDescent="0.2"/>
  <cols>
    <col min="1" max="1" width="6.33203125" style="87" customWidth="1"/>
    <col min="2" max="2" width="5.109375" style="87" customWidth="1"/>
    <col min="3" max="3" width="3.6640625" style="87" customWidth="1"/>
    <col min="4" max="4" width="41.88671875" style="87" customWidth="1"/>
    <col min="5" max="5" width="4.33203125" style="87" customWidth="1"/>
    <col min="6" max="6" width="10.109375" style="87" customWidth="1"/>
    <col min="7" max="10" width="16.5546875" style="87" customWidth="1"/>
    <col min="11" max="16384" width="12" style="87"/>
  </cols>
  <sheetData>
    <row r="1" spans="1:10" ht="17.399999999999999" x14ac:dyDescent="0.3">
      <c r="A1" s="231" t="s">
        <v>299</v>
      </c>
    </row>
    <row r="3" spans="1:10" s="9" customFormat="1" ht="16.5" customHeight="1" x14ac:dyDescent="0.25">
      <c r="A3" s="238" t="s">
        <v>117</v>
      </c>
      <c r="B3" s="238"/>
      <c r="C3" s="238"/>
      <c r="D3" s="238"/>
      <c r="E3" s="238"/>
      <c r="F3" s="238"/>
      <c r="G3" s="238"/>
      <c r="H3" s="238"/>
      <c r="I3" s="238"/>
      <c r="J3" s="234"/>
    </row>
    <row r="4" spans="1:10" ht="20.100000000000001" customHeight="1" x14ac:dyDescent="0.25">
      <c r="A4" s="1"/>
      <c r="B4" s="1"/>
      <c r="C4" s="1"/>
      <c r="D4" s="1"/>
      <c r="E4" s="2"/>
      <c r="F4" s="3"/>
      <c r="G4" s="3"/>
      <c r="H4" s="3"/>
      <c r="I4" s="4"/>
      <c r="J4" s="4"/>
    </row>
    <row r="5" spans="1:10" s="98" customFormat="1" ht="15.6" x14ac:dyDescent="0.3">
      <c r="A5" s="95" t="s">
        <v>118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s="99" customFormat="1" ht="13.2" x14ac:dyDescent="0.25">
      <c r="B6" s="100"/>
      <c r="C6" s="100"/>
      <c r="F6" s="101"/>
      <c r="G6" s="101"/>
      <c r="H6" s="101"/>
      <c r="I6" s="102"/>
      <c r="J6" s="102"/>
    </row>
    <row r="7" spans="1:10" s="9" customFormat="1" ht="13.2" x14ac:dyDescent="0.25">
      <c r="A7" s="239" t="s">
        <v>119</v>
      </c>
      <c r="B7" s="239"/>
      <c r="C7" s="239"/>
      <c r="D7" s="239"/>
      <c r="E7" s="239"/>
      <c r="F7" s="239"/>
      <c r="G7" s="239"/>
      <c r="H7" s="239"/>
      <c r="I7" s="239"/>
      <c r="J7" s="235"/>
    </row>
    <row r="8" spans="1:10" s="9" customFormat="1" ht="13.2" x14ac:dyDescent="0.25">
      <c r="I8" s="4"/>
      <c r="J8" s="4"/>
    </row>
    <row r="9" spans="1:10" ht="13.2" x14ac:dyDescent="0.25">
      <c r="A9" s="10" t="s">
        <v>120</v>
      </c>
      <c r="B9" s="12"/>
      <c r="C9" s="12"/>
      <c r="D9" s="12"/>
      <c r="E9" s="12"/>
      <c r="F9" s="104" t="s">
        <v>2</v>
      </c>
      <c r="G9" s="104">
        <v>2010</v>
      </c>
      <c r="H9" s="14">
        <v>2011</v>
      </c>
      <c r="I9" s="14">
        <v>2012</v>
      </c>
      <c r="J9" s="14">
        <v>2013</v>
      </c>
    </row>
    <row r="10" spans="1:10" ht="6" customHeight="1" x14ac:dyDescent="0.25">
      <c r="A10" s="15"/>
      <c r="B10" s="16"/>
      <c r="C10" s="16"/>
      <c r="D10" s="16"/>
      <c r="E10" s="16"/>
      <c r="F10" s="45"/>
      <c r="G10" s="45"/>
      <c r="H10" s="19"/>
      <c r="I10" s="19"/>
      <c r="J10" s="19"/>
    </row>
    <row r="11" spans="1:10" s="108" customFormat="1" ht="17.100000000000001" customHeight="1" x14ac:dyDescent="0.25">
      <c r="A11" s="105" t="s">
        <v>5</v>
      </c>
      <c r="B11" s="106" t="s">
        <v>121</v>
      </c>
      <c r="C11" s="58"/>
      <c r="D11" s="58"/>
      <c r="E11" s="107"/>
      <c r="F11" s="27">
        <v>6001</v>
      </c>
      <c r="G11" s="153">
        <v>1286387899.3800001</v>
      </c>
      <c r="H11" s="153">
        <v>1397914894.3499999</v>
      </c>
      <c r="I11" s="153">
        <v>1458027867.8900001</v>
      </c>
      <c r="J11" s="153">
        <v>1556792433.8299999</v>
      </c>
    </row>
    <row r="12" spans="1:10" s="111" customFormat="1" ht="17.100000000000001" customHeight="1" x14ac:dyDescent="0.25">
      <c r="A12" s="109" t="s">
        <v>6</v>
      </c>
      <c r="B12" s="106" t="s">
        <v>122</v>
      </c>
      <c r="C12" s="110"/>
      <c r="E12" s="112"/>
      <c r="F12" s="27">
        <v>6002</v>
      </c>
      <c r="G12" s="154">
        <v>559336677.97000003</v>
      </c>
      <c r="H12" s="154">
        <v>613603548.41999996</v>
      </c>
      <c r="I12" s="154">
        <v>625362407.65999997</v>
      </c>
      <c r="J12" s="154">
        <v>639388881.41999996</v>
      </c>
    </row>
    <row r="13" spans="1:10" s="113" customFormat="1" ht="17.100000000000001" customHeight="1" x14ac:dyDescent="0.25">
      <c r="A13" s="30" t="s">
        <v>7</v>
      </c>
      <c r="B13" s="106" t="s">
        <v>123</v>
      </c>
      <c r="C13" s="106"/>
      <c r="D13" s="25"/>
      <c r="E13" s="112"/>
      <c r="F13" s="39">
        <v>6003</v>
      </c>
      <c r="G13" s="154">
        <v>3156760254.04</v>
      </c>
      <c r="H13" s="154">
        <v>3436702282.5100002</v>
      </c>
      <c r="I13" s="154">
        <v>3719191007.1500001</v>
      </c>
      <c r="J13" s="154">
        <v>4039354528.6700001</v>
      </c>
    </row>
    <row r="14" spans="1:10" s="113" customFormat="1" ht="17.100000000000001" customHeight="1" x14ac:dyDescent="0.25">
      <c r="A14" s="30" t="s">
        <v>9</v>
      </c>
      <c r="B14" s="106" t="s">
        <v>124</v>
      </c>
      <c r="C14" s="106"/>
      <c r="D14" s="25"/>
      <c r="E14" s="112"/>
      <c r="F14" s="39">
        <v>6004</v>
      </c>
      <c r="G14" s="154">
        <v>6479536.3499999996</v>
      </c>
      <c r="H14" s="154">
        <v>6561405.6200000001</v>
      </c>
      <c r="I14" s="154">
        <v>6654547.0599999996</v>
      </c>
      <c r="J14" s="154">
        <v>1480188.08</v>
      </c>
    </row>
    <row r="15" spans="1:10" s="115" customFormat="1" ht="17.100000000000001" customHeight="1" x14ac:dyDescent="0.25">
      <c r="A15" s="109" t="s">
        <v>125</v>
      </c>
      <c r="B15" s="106" t="s">
        <v>126</v>
      </c>
      <c r="C15" s="114"/>
      <c r="E15" s="107"/>
      <c r="F15" s="27">
        <v>6005</v>
      </c>
      <c r="G15" s="154">
        <v>301693.11</v>
      </c>
      <c r="H15" s="154">
        <v>200663.39</v>
      </c>
      <c r="I15" s="154">
        <v>123079.31</v>
      </c>
      <c r="J15" s="154">
        <v>43750.46</v>
      </c>
    </row>
    <row r="16" spans="1:10" s="115" customFormat="1" ht="17.100000000000001" customHeight="1" x14ac:dyDescent="0.25">
      <c r="A16" s="109" t="s">
        <v>127</v>
      </c>
      <c r="B16" s="106" t="s">
        <v>128</v>
      </c>
      <c r="C16" s="114"/>
      <c r="E16" s="107"/>
      <c r="F16" s="27">
        <v>6006</v>
      </c>
      <c r="G16" s="154">
        <v>1388250.34</v>
      </c>
      <c r="H16" s="154">
        <v>1521656.97</v>
      </c>
      <c r="I16" s="154">
        <v>2494742.2400000002</v>
      </c>
      <c r="J16" s="154">
        <v>5996881.5700000003</v>
      </c>
    </row>
    <row r="17" spans="1:10" s="113" customFormat="1" ht="17.100000000000001" customHeight="1" x14ac:dyDescent="0.25">
      <c r="A17" s="30" t="s">
        <v>129</v>
      </c>
      <c r="B17" s="106" t="s">
        <v>130</v>
      </c>
      <c r="C17" s="106"/>
      <c r="D17" s="25"/>
      <c r="E17" s="112"/>
      <c r="F17" s="39">
        <v>6008</v>
      </c>
      <c r="G17" s="154">
        <v>297365.03000000003</v>
      </c>
      <c r="H17" s="154">
        <v>367633.7</v>
      </c>
      <c r="I17" s="154">
        <v>484498.09</v>
      </c>
      <c r="J17" s="154">
        <v>393035.62</v>
      </c>
    </row>
    <row r="18" spans="1:10" s="113" customFormat="1" ht="6" customHeight="1" x14ac:dyDescent="0.25">
      <c r="A18" s="116"/>
      <c r="B18" s="117"/>
      <c r="C18" s="117"/>
      <c r="D18" s="16"/>
      <c r="E18" s="118"/>
      <c r="F18" s="119"/>
      <c r="G18" s="120"/>
      <c r="H18" s="120"/>
      <c r="I18" s="120"/>
      <c r="J18" s="120"/>
    </row>
    <row r="19" spans="1:10" s="113" customFormat="1" ht="13.2" x14ac:dyDescent="0.25">
      <c r="A19" s="121" t="s">
        <v>131</v>
      </c>
      <c r="B19" s="122" t="s">
        <v>132</v>
      </c>
      <c r="C19" s="122"/>
      <c r="D19" s="123"/>
      <c r="E19" s="124"/>
      <c r="F19" s="125">
        <v>7009</v>
      </c>
      <c r="G19" s="156">
        <f>SUM(G11:G17)</f>
        <v>5010951676.2200003</v>
      </c>
      <c r="H19" s="156">
        <f>SUM(H11:H17)</f>
        <v>5456872084.960001</v>
      </c>
      <c r="I19" s="156">
        <f>SUM(I11:I17)</f>
        <v>5812338149.4000015</v>
      </c>
      <c r="J19" s="156">
        <f>SUM(J11:J17)</f>
        <v>6243449699.6499996</v>
      </c>
    </row>
    <row r="20" spans="1:10" s="113" customFormat="1" ht="13.2" x14ac:dyDescent="0.25">
      <c r="A20" s="121"/>
      <c r="B20" s="122" t="s">
        <v>133</v>
      </c>
      <c r="C20" s="122"/>
      <c r="D20" s="123"/>
      <c r="E20" s="124"/>
      <c r="F20" s="125"/>
      <c r="G20" s="152"/>
      <c r="H20" s="152"/>
      <c r="I20" s="152"/>
      <c r="J20" s="152"/>
    </row>
    <row r="21" spans="1:10" s="113" customFormat="1" ht="6" customHeight="1" thickBot="1" x14ac:dyDescent="0.3">
      <c r="A21" s="126"/>
      <c r="B21" s="127"/>
      <c r="C21" s="127"/>
      <c r="D21" s="128"/>
      <c r="E21" s="129"/>
      <c r="F21" s="130"/>
      <c r="G21" s="131"/>
      <c r="H21" s="131"/>
      <c r="I21" s="131"/>
      <c r="J21" s="131"/>
    </row>
    <row r="22" spans="1:10" s="113" customFormat="1" ht="13.8" thickTop="1" x14ac:dyDescent="0.25">
      <c r="A22" s="132"/>
      <c r="B22" s="133"/>
      <c r="C22" s="133"/>
      <c r="D22" s="132"/>
      <c r="E22" s="134"/>
      <c r="F22" s="135"/>
      <c r="G22" s="135"/>
      <c r="H22" s="135"/>
      <c r="I22" s="136"/>
      <c r="J22" s="136"/>
    </row>
    <row r="23" spans="1:10" s="113" customFormat="1" ht="13.2" x14ac:dyDescent="0.25">
      <c r="A23" s="25"/>
      <c r="B23" s="106"/>
      <c r="C23" s="106"/>
      <c r="D23" s="25"/>
      <c r="E23" s="112"/>
      <c r="F23" s="137"/>
      <c r="G23" s="137"/>
      <c r="H23" s="137"/>
      <c r="I23" s="107"/>
      <c r="J23" s="107"/>
    </row>
    <row r="24" spans="1:10" ht="13.2" x14ac:dyDescent="0.25">
      <c r="A24" s="10" t="s">
        <v>134</v>
      </c>
      <c r="B24" s="12"/>
      <c r="C24" s="12"/>
      <c r="D24" s="12"/>
      <c r="E24" s="12"/>
      <c r="F24" s="104" t="s">
        <v>2</v>
      </c>
      <c r="G24" s="14">
        <v>2010</v>
      </c>
      <c r="H24" s="14">
        <v>2011</v>
      </c>
      <c r="I24" s="14">
        <v>2012</v>
      </c>
      <c r="J24" s="14">
        <v>2013</v>
      </c>
    </row>
    <row r="25" spans="1:10" ht="6" customHeight="1" x14ac:dyDescent="0.25">
      <c r="A25" s="15"/>
      <c r="B25" s="16"/>
      <c r="C25" s="16"/>
      <c r="D25" s="16"/>
      <c r="E25" s="16"/>
      <c r="F25" s="45"/>
      <c r="G25" s="19"/>
      <c r="H25" s="19"/>
      <c r="I25" s="19"/>
      <c r="J25" s="19"/>
    </row>
    <row r="26" spans="1:10" s="108" customFormat="1" ht="17.100000000000001" customHeight="1" x14ac:dyDescent="0.25">
      <c r="A26" s="105" t="s">
        <v>5</v>
      </c>
      <c r="B26" s="58" t="s">
        <v>135</v>
      </c>
      <c r="C26" s="58"/>
      <c r="D26" s="58"/>
      <c r="E26" s="52"/>
      <c r="F26" s="27">
        <v>7005</v>
      </c>
      <c r="G26" s="153">
        <v>805328.3</v>
      </c>
      <c r="H26" s="153">
        <v>729906.94</v>
      </c>
      <c r="I26" s="153">
        <v>650996.68000000005</v>
      </c>
      <c r="J26" s="153">
        <v>730350.85</v>
      </c>
    </row>
    <row r="27" spans="1:10" s="111" customFormat="1" ht="17.100000000000001" customHeight="1" x14ac:dyDescent="0.25">
      <c r="A27" s="109" t="s">
        <v>6</v>
      </c>
      <c r="B27" s="58" t="s">
        <v>136</v>
      </c>
      <c r="C27" s="110"/>
      <c r="E27" s="138" t="s">
        <v>137</v>
      </c>
      <c r="F27" s="27">
        <v>7007</v>
      </c>
      <c r="G27" s="154">
        <v>20303.580000000002</v>
      </c>
      <c r="H27" s="154">
        <v>25754.28</v>
      </c>
      <c r="I27" s="154">
        <v>7505.43</v>
      </c>
      <c r="J27" s="154">
        <v>3999.46</v>
      </c>
    </row>
    <row r="28" spans="1:10" s="113" customFormat="1" ht="17.100000000000001" customHeight="1" x14ac:dyDescent="0.25">
      <c r="A28" s="30" t="s">
        <v>7</v>
      </c>
      <c r="B28" s="106" t="s">
        <v>138</v>
      </c>
      <c r="C28" s="106"/>
      <c r="D28" s="25"/>
      <c r="E28" s="112"/>
      <c r="F28" s="39">
        <v>7008</v>
      </c>
      <c r="G28" s="154">
        <v>2791685.59</v>
      </c>
      <c r="H28" s="154">
        <v>2307240.91</v>
      </c>
      <c r="I28" s="154">
        <v>2803830.48</v>
      </c>
      <c r="J28" s="154">
        <v>2013721.78</v>
      </c>
    </row>
    <row r="29" spans="1:10" s="113" customFormat="1" ht="6" customHeight="1" x14ac:dyDescent="0.25">
      <c r="A29" s="116"/>
      <c r="B29" s="117"/>
      <c r="C29" s="117"/>
      <c r="D29" s="16"/>
      <c r="E29" s="118"/>
      <c r="F29" s="119"/>
      <c r="G29" s="120"/>
      <c r="H29" s="120"/>
      <c r="I29" s="120"/>
      <c r="J29" s="120"/>
    </row>
    <row r="30" spans="1:10" s="113" customFormat="1" ht="13.2" x14ac:dyDescent="0.25">
      <c r="A30" s="121" t="s">
        <v>9</v>
      </c>
      <c r="B30" s="122" t="s">
        <v>139</v>
      </c>
      <c r="C30" s="122"/>
      <c r="D30" s="123"/>
      <c r="E30" s="124"/>
      <c r="F30" s="125">
        <v>680</v>
      </c>
      <c r="G30" s="157">
        <f>SUM(G26:G28)</f>
        <v>3617317.4699999997</v>
      </c>
      <c r="H30" s="157">
        <f>SUM(H26:H28)</f>
        <v>3062902.13</v>
      </c>
      <c r="I30" s="157">
        <f>SUM(I26:I28)</f>
        <v>3462332.59</v>
      </c>
      <c r="J30" s="157">
        <f>SUM(J26:J28)</f>
        <v>2748072.09</v>
      </c>
    </row>
    <row r="31" spans="1:10" s="113" customFormat="1" ht="6" customHeight="1" thickBot="1" x14ac:dyDescent="0.3">
      <c r="A31" s="126"/>
      <c r="B31" s="127"/>
      <c r="C31" s="127"/>
      <c r="D31" s="128"/>
      <c r="E31" s="129"/>
      <c r="F31" s="130"/>
      <c r="G31" s="130"/>
      <c r="H31" s="131"/>
      <c r="I31" s="131"/>
      <c r="J31" s="131"/>
    </row>
    <row r="32" spans="1:10" s="113" customFormat="1" ht="13.8" thickTop="1" x14ac:dyDescent="0.25">
      <c r="A32" s="132"/>
      <c r="B32" s="133"/>
      <c r="C32" s="133"/>
      <c r="D32" s="132"/>
      <c r="E32" s="134"/>
      <c r="F32" s="135"/>
      <c r="G32" s="135"/>
      <c r="H32" s="135"/>
      <c r="I32" s="136"/>
      <c r="J32" s="136"/>
    </row>
    <row r="33" spans="1:10" s="113" customFormat="1" ht="13.2" x14ac:dyDescent="0.25">
      <c r="A33" s="25"/>
      <c r="B33" s="106"/>
      <c r="C33" s="106"/>
      <c r="D33" s="25"/>
      <c r="E33" s="112"/>
      <c r="F33" s="137"/>
      <c r="G33" s="137"/>
      <c r="H33" s="137"/>
      <c r="I33" s="107"/>
      <c r="J33" s="107"/>
    </row>
    <row r="34" spans="1:10" s="113" customFormat="1" ht="13.2" x14ac:dyDescent="0.25">
      <c r="A34" s="25"/>
      <c r="B34" s="106"/>
      <c r="C34" s="106"/>
      <c r="D34" s="25"/>
      <c r="E34" s="112"/>
      <c r="F34" s="137"/>
      <c r="G34" s="137"/>
      <c r="H34" s="137"/>
      <c r="I34" s="107"/>
      <c r="J34" s="107"/>
    </row>
    <row r="35" spans="1:10" s="9" customFormat="1" ht="13.2" x14ac:dyDescent="0.25">
      <c r="A35" s="239" t="s">
        <v>140</v>
      </c>
      <c r="B35" s="239"/>
      <c r="C35" s="239"/>
      <c r="D35" s="239"/>
      <c r="E35" s="239"/>
      <c r="F35" s="239"/>
      <c r="G35" s="239"/>
      <c r="H35" s="239"/>
      <c r="I35" s="239"/>
      <c r="J35" s="235"/>
    </row>
    <row r="36" spans="1:10" s="9" customFormat="1" ht="13.2" x14ac:dyDescent="0.25">
      <c r="I36" s="4"/>
      <c r="J36" s="4"/>
    </row>
    <row r="37" spans="1:10" ht="13.2" x14ac:dyDescent="0.25">
      <c r="A37" s="10" t="s">
        <v>120</v>
      </c>
      <c r="B37" s="12"/>
      <c r="C37" s="12"/>
      <c r="D37" s="12"/>
      <c r="E37" s="12"/>
      <c r="F37" s="104" t="s">
        <v>2</v>
      </c>
      <c r="G37" s="104">
        <v>2010</v>
      </c>
      <c r="H37" s="14">
        <v>2011</v>
      </c>
      <c r="I37" s="14">
        <v>2012</v>
      </c>
      <c r="J37" s="14">
        <v>2013</v>
      </c>
    </row>
    <row r="38" spans="1:10" ht="6" customHeight="1" x14ac:dyDescent="0.25">
      <c r="A38" s="15"/>
      <c r="B38" s="16"/>
      <c r="C38" s="16"/>
      <c r="D38" s="16"/>
      <c r="E38" s="16"/>
      <c r="F38" s="45"/>
      <c r="G38" s="45"/>
      <c r="H38" s="19"/>
      <c r="I38" s="19"/>
      <c r="J38" s="19"/>
    </row>
    <row r="39" spans="1:10" s="108" customFormat="1" ht="17.100000000000001" customHeight="1" x14ac:dyDescent="0.25">
      <c r="A39" s="105" t="s">
        <v>5</v>
      </c>
      <c r="B39" s="58" t="s">
        <v>121</v>
      </c>
      <c r="C39" s="58"/>
      <c r="D39" s="58"/>
      <c r="E39" s="107"/>
      <c r="F39" s="27">
        <v>6011</v>
      </c>
      <c r="G39" s="153">
        <v>67597427.400000006</v>
      </c>
      <c r="H39" s="153">
        <v>72476257.480000004</v>
      </c>
      <c r="I39" s="153">
        <v>75471070.840000004</v>
      </c>
      <c r="J39" s="153">
        <v>82084931.140000001</v>
      </c>
    </row>
    <row r="40" spans="1:10" s="111" customFormat="1" ht="17.100000000000001" customHeight="1" x14ac:dyDescent="0.25">
      <c r="A40" s="109" t="s">
        <v>6</v>
      </c>
      <c r="B40" s="58" t="s">
        <v>122</v>
      </c>
      <c r="C40" s="110"/>
      <c r="E40" s="112"/>
      <c r="F40" s="27">
        <v>6012</v>
      </c>
      <c r="G40" s="154">
        <v>15902688.43</v>
      </c>
      <c r="H40" s="154">
        <v>16427365.710000001</v>
      </c>
      <c r="I40" s="154">
        <v>17106640.649999999</v>
      </c>
      <c r="J40" s="154">
        <v>18481628.699999999</v>
      </c>
    </row>
    <row r="41" spans="1:10" s="113" customFormat="1" ht="17.100000000000001" customHeight="1" x14ac:dyDescent="0.25">
      <c r="A41" s="30" t="s">
        <v>7</v>
      </c>
      <c r="B41" s="106" t="s">
        <v>123</v>
      </c>
      <c r="C41" s="106"/>
      <c r="D41" s="25"/>
      <c r="E41" s="112"/>
      <c r="F41" s="39">
        <v>6013</v>
      </c>
      <c r="G41" s="154">
        <v>237682694.61000001</v>
      </c>
      <c r="H41" s="154">
        <v>254366106</v>
      </c>
      <c r="I41" s="154">
        <v>266633259.28999999</v>
      </c>
      <c r="J41" s="154">
        <v>279938493.35000002</v>
      </c>
    </row>
    <row r="42" spans="1:10" s="113" customFormat="1" ht="17.100000000000001" customHeight="1" x14ac:dyDescent="0.25">
      <c r="A42" s="30" t="s">
        <v>127</v>
      </c>
      <c r="B42" s="106" t="s">
        <v>128</v>
      </c>
      <c r="C42" s="106"/>
      <c r="D42" s="25"/>
      <c r="E42" s="112"/>
      <c r="F42" s="39">
        <v>6014</v>
      </c>
      <c r="G42" s="154">
        <v>39501.370000000003</v>
      </c>
      <c r="H42" s="154">
        <v>36805.74</v>
      </c>
      <c r="I42" s="154">
        <v>76111.11</v>
      </c>
      <c r="J42" s="154">
        <v>124351.54</v>
      </c>
    </row>
    <row r="43" spans="1:10" s="113" customFormat="1" ht="17.100000000000001" customHeight="1" x14ac:dyDescent="0.25">
      <c r="A43" s="30" t="s">
        <v>129</v>
      </c>
      <c r="B43" s="106" t="s">
        <v>130</v>
      </c>
      <c r="C43" s="106"/>
      <c r="D43" s="25"/>
      <c r="E43" s="112"/>
      <c r="F43" s="39">
        <v>6018</v>
      </c>
      <c r="G43" s="154">
        <v>80998.649999999994</v>
      </c>
      <c r="H43" s="154">
        <v>25946</v>
      </c>
      <c r="I43" s="154">
        <v>63817.54</v>
      </c>
      <c r="J43" s="154">
        <v>36840.51</v>
      </c>
    </row>
    <row r="44" spans="1:10" s="113" customFormat="1" ht="6" customHeight="1" x14ac:dyDescent="0.25">
      <c r="A44" s="116"/>
      <c r="B44" s="117"/>
      <c r="C44" s="117"/>
      <c r="D44" s="16"/>
      <c r="E44" s="118"/>
      <c r="F44" s="119"/>
      <c r="G44" s="120"/>
      <c r="H44" s="120"/>
      <c r="I44" s="120"/>
      <c r="J44" s="120"/>
    </row>
    <row r="45" spans="1:10" s="113" customFormat="1" ht="13.2" x14ac:dyDescent="0.25">
      <c r="A45" s="121" t="s">
        <v>131</v>
      </c>
      <c r="B45" s="122" t="s">
        <v>132</v>
      </c>
      <c r="C45" s="122"/>
      <c r="D45" s="123"/>
      <c r="E45" s="124"/>
      <c r="F45" s="125">
        <v>7019</v>
      </c>
      <c r="G45" s="156">
        <f>SUM(G39:G43)</f>
        <v>321303310.46000004</v>
      </c>
      <c r="H45" s="156">
        <f>SUM(H39:H43)</f>
        <v>343332480.93000001</v>
      </c>
      <c r="I45" s="156">
        <f>SUM(I39:I43)</f>
        <v>359350899.43000001</v>
      </c>
      <c r="J45" s="156">
        <f>SUM(J39:J43)</f>
        <v>380666245.24000007</v>
      </c>
    </row>
    <row r="46" spans="1:10" s="113" customFormat="1" ht="13.2" x14ac:dyDescent="0.25">
      <c r="A46" s="121"/>
      <c r="B46" s="122" t="s">
        <v>133</v>
      </c>
      <c r="C46" s="122"/>
      <c r="D46" s="123"/>
      <c r="E46" s="124"/>
      <c r="F46" s="125"/>
      <c r="G46" s="152"/>
      <c r="H46" s="152"/>
      <c r="I46" s="152"/>
      <c r="J46" s="152"/>
    </row>
    <row r="47" spans="1:10" s="113" customFormat="1" ht="6" customHeight="1" thickBot="1" x14ac:dyDescent="0.3">
      <c r="A47" s="126"/>
      <c r="B47" s="127"/>
      <c r="C47" s="127"/>
      <c r="D47" s="128"/>
      <c r="E47" s="129"/>
      <c r="F47" s="130"/>
      <c r="G47" s="131"/>
      <c r="H47" s="131"/>
      <c r="I47" s="131"/>
      <c r="J47" s="131"/>
    </row>
    <row r="48" spans="1:10" s="113" customFormat="1" ht="13.8" thickTop="1" x14ac:dyDescent="0.25">
      <c r="A48" s="132"/>
      <c r="B48" s="133"/>
      <c r="C48" s="133"/>
      <c r="D48" s="132"/>
      <c r="E48" s="134"/>
      <c r="F48" s="135"/>
      <c r="G48" s="135"/>
      <c r="H48" s="135"/>
      <c r="I48" s="136"/>
      <c r="J48" s="136"/>
    </row>
    <row r="49" spans="1:10" s="113" customFormat="1" ht="13.2" x14ac:dyDescent="0.25">
      <c r="A49" s="25"/>
      <c r="B49" s="106"/>
      <c r="C49" s="106"/>
      <c r="D49" s="25"/>
      <c r="E49" s="112"/>
      <c r="F49" s="137"/>
      <c r="G49" s="137"/>
      <c r="H49" s="137"/>
      <c r="I49" s="107"/>
      <c r="J49" s="107"/>
    </row>
    <row r="50" spans="1:10" ht="13.2" x14ac:dyDescent="0.25">
      <c r="A50" s="10" t="s">
        <v>134</v>
      </c>
      <c r="B50" s="12"/>
      <c r="C50" s="12"/>
      <c r="D50" s="12"/>
      <c r="E50" s="12"/>
      <c r="F50" s="104" t="s">
        <v>2</v>
      </c>
      <c r="G50" s="14">
        <v>2010</v>
      </c>
      <c r="H50" s="14">
        <v>2011</v>
      </c>
      <c r="I50" s="14">
        <v>2012</v>
      </c>
      <c r="J50" s="14">
        <v>2013</v>
      </c>
    </row>
    <row r="51" spans="1:10" ht="6" customHeight="1" x14ac:dyDescent="0.25">
      <c r="A51" s="15"/>
      <c r="B51" s="16"/>
      <c r="C51" s="16"/>
      <c r="D51" s="16"/>
      <c r="E51" s="16"/>
      <c r="F51" s="45"/>
      <c r="G51" s="19"/>
      <c r="H51" s="19"/>
      <c r="I51" s="19"/>
      <c r="J51" s="19"/>
    </row>
    <row r="52" spans="1:10" s="111" customFormat="1" ht="17.100000000000001" customHeight="1" x14ac:dyDescent="0.25">
      <c r="A52" s="109" t="s">
        <v>6</v>
      </c>
      <c r="B52" s="106" t="s">
        <v>136</v>
      </c>
      <c r="C52" s="110"/>
      <c r="E52" s="138" t="s">
        <v>137</v>
      </c>
      <c r="F52" s="27">
        <v>7017</v>
      </c>
      <c r="G52" s="153">
        <v>1316.72</v>
      </c>
      <c r="H52" s="153">
        <v>1648</v>
      </c>
      <c r="I52" s="158">
        <v>471.59</v>
      </c>
      <c r="J52" s="158">
        <v>247.04</v>
      </c>
    </row>
    <row r="53" spans="1:10" s="113" customFormat="1" ht="17.100000000000001" customHeight="1" x14ac:dyDescent="0.25">
      <c r="A53" s="30" t="s">
        <v>7</v>
      </c>
      <c r="B53" s="106" t="s">
        <v>138</v>
      </c>
      <c r="C53" s="106"/>
      <c r="D53" s="25"/>
      <c r="E53" s="112"/>
      <c r="F53" s="39">
        <v>7018</v>
      </c>
      <c r="G53" s="154">
        <v>45886.61</v>
      </c>
      <c r="H53" s="154">
        <v>57218.35</v>
      </c>
      <c r="I53" s="154">
        <v>134393.09</v>
      </c>
      <c r="J53" s="154">
        <v>26650.82</v>
      </c>
    </row>
    <row r="54" spans="1:10" s="113" customFormat="1" ht="6" customHeight="1" x14ac:dyDescent="0.25">
      <c r="A54" s="116"/>
      <c r="B54" s="117"/>
      <c r="C54" s="117"/>
      <c r="D54" s="16"/>
      <c r="E54" s="118"/>
      <c r="F54" s="119"/>
      <c r="G54" s="120"/>
      <c r="H54" s="120"/>
      <c r="I54" s="120"/>
      <c r="J54" s="120"/>
    </row>
    <row r="55" spans="1:10" s="113" customFormat="1" ht="13.2" x14ac:dyDescent="0.25">
      <c r="A55" s="121" t="s">
        <v>9</v>
      </c>
      <c r="B55" s="122" t="s">
        <v>141</v>
      </c>
      <c r="C55" s="122"/>
      <c r="D55" s="123"/>
      <c r="E55" s="124"/>
      <c r="F55" s="125">
        <v>681</v>
      </c>
      <c r="G55" s="156">
        <f>SUM(G52:G53)</f>
        <v>47203.33</v>
      </c>
      <c r="H55" s="156">
        <f>SUM(H52:H53)</f>
        <v>58866.35</v>
      </c>
      <c r="I55" s="156">
        <f>SUM(I52:I53)</f>
        <v>134864.68</v>
      </c>
      <c r="J55" s="156">
        <f>SUM(J52:J53)</f>
        <v>26897.86</v>
      </c>
    </row>
    <row r="56" spans="1:10" s="113" customFormat="1" ht="6" customHeight="1" thickBot="1" x14ac:dyDescent="0.3">
      <c r="A56" s="126"/>
      <c r="B56" s="127"/>
      <c r="C56" s="127"/>
      <c r="D56" s="128"/>
      <c r="E56" s="129"/>
      <c r="F56" s="130"/>
      <c r="G56" s="130"/>
      <c r="H56" s="131"/>
      <c r="I56" s="131"/>
      <c r="J56" s="131"/>
    </row>
    <row r="57" spans="1:10" s="113" customFormat="1" ht="13.8" thickTop="1" x14ac:dyDescent="0.25">
      <c r="A57" s="132"/>
      <c r="B57" s="133"/>
      <c r="C57" s="133"/>
      <c r="D57" s="132"/>
      <c r="E57" s="134"/>
      <c r="F57" s="135"/>
      <c r="G57" s="135"/>
      <c r="H57" s="135"/>
      <c r="I57" s="136"/>
      <c r="J57" s="136"/>
    </row>
  </sheetData>
  <mergeCells count="3">
    <mergeCell ref="A3:I3"/>
    <mergeCell ref="A7:I7"/>
    <mergeCell ref="A35:I35"/>
  </mergeCells>
  <pageMargins left="0.36" right="0.19685039370078741" top="0.78740157480314965" bottom="0.47244094488188981" header="0.43307086614173229" footer="0.15748031496062992"/>
  <pageSetup paperSize="9" scale="81" orientation="portrait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view="pageBreakPreview" zoomScaleNormal="96" zoomScaleSheetLayoutView="100" workbookViewId="0">
      <selection activeCell="J1" sqref="J1:K1048576"/>
    </sheetView>
  </sheetViews>
  <sheetFormatPr baseColWidth="10" defaultColWidth="12" defaultRowHeight="10.199999999999999" x14ac:dyDescent="0.2"/>
  <cols>
    <col min="1" max="1" width="4.33203125" style="87" customWidth="1"/>
    <col min="2" max="2" width="2.6640625" style="87" customWidth="1"/>
    <col min="3" max="3" width="3.109375" style="87" customWidth="1"/>
    <col min="4" max="4" width="3.6640625" style="87" customWidth="1"/>
    <col min="5" max="5" width="40.6640625" style="87" customWidth="1"/>
    <col min="6" max="6" width="4.33203125" style="87" customWidth="1"/>
    <col min="7" max="7" width="8.6640625" style="87" customWidth="1"/>
    <col min="8" max="8" width="13.109375" style="87" customWidth="1"/>
    <col min="9" max="11" width="13.33203125" style="87" customWidth="1"/>
    <col min="12" max="16384" width="12" style="87"/>
  </cols>
  <sheetData>
    <row r="1" spans="1:11" ht="17.399999999999999" x14ac:dyDescent="0.3">
      <c r="A1" s="231" t="s">
        <v>299</v>
      </c>
    </row>
    <row r="3" spans="1:11" ht="20.100000000000001" customHeight="1" x14ac:dyDescent="0.25">
      <c r="A3" s="1"/>
      <c r="B3" s="1"/>
      <c r="C3" s="1"/>
      <c r="D3" s="1"/>
      <c r="E3" s="1"/>
      <c r="F3" s="2"/>
      <c r="G3" s="3"/>
      <c r="H3" s="3"/>
      <c r="I3" s="1"/>
      <c r="J3" s="4"/>
      <c r="K3" s="4"/>
    </row>
    <row r="4" spans="1:11" s="98" customFormat="1" ht="15.6" x14ac:dyDescent="0.3">
      <c r="A4" s="95" t="s">
        <v>142</v>
      </c>
      <c r="B4" s="95"/>
      <c r="C4" s="96"/>
      <c r="D4" s="96"/>
      <c r="E4" s="96"/>
      <c r="F4" s="96"/>
      <c r="G4" s="96"/>
      <c r="H4" s="96"/>
      <c r="I4" s="97"/>
      <c r="J4" s="96"/>
      <c r="K4" s="96"/>
    </row>
    <row r="5" spans="1:11" s="99" customFormat="1" ht="13.2" x14ac:dyDescent="0.25">
      <c r="C5" s="100"/>
      <c r="D5" s="100"/>
      <c r="G5" s="101"/>
      <c r="H5" s="101"/>
      <c r="I5" s="103"/>
      <c r="J5" s="102"/>
      <c r="K5" s="102"/>
    </row>
    <row r="6" spans="1:11" ht="13.2" x14ac:dyDescent="0.25">
      <c r="A6" s="10" t="s">
        <v>134</v>
      </c>
      <c r="B6" s="139"/>
      <c r="C6" s="12"/>
      <c r="D6" s="12"/>
      <c r="E6" s="12"/>
      <c r="F6" s="12"/>
      <c r="G6" s="104" t="s">
        <v>2</v>
      </c>
      <c r="H6" s="14">
        <v>2010</v>
      </c>
      <c r="I6" s="14">
        <v>2011</v>
      </c>
      <c r="J6" s="14">
        <v>2012</v>
      </c>
      <c r="K6" s="14">
        <v>2013</v>
      </c>
    </row>
    <row r="7" spans="1:11" ht="6" customHeight="1" x14ac:dyDescent="0.25">
      <c r="A7" s="15"/>
      <c r="B7" s="16"/>
      <c r="C7" s="16"/>
      <c r="D7" s="16"/>
      <c r="E7" s="16"/>
      <c r="F7" s="16"/>
      <c r="G7" s="45"/>
      <c r="H7" s="19"/>
      <c r="I7" s="19"/>
      <c r="J7" s="19"/>
      <c r="K7" s="19"/>
    </row>
    <row r="8" spans="1:11" s="108" customFormat="1" ht="13.2" x14ac:dyDescent="0.25">
      <c r="A8" s="105" t="s">
        <v>5</v>
      </c>
      <c r="B8" s="58" t="s">
        <v>143</v>
      </c>
      <c r="C8" s="58"/>
      <c r="D8" s="58"/>
      <c r="E8" s="58"/>
      <c r="F8" s="107"/>
      <c r="G8" s="27"/>
      <c r="H8" s="140">
        <f>SUM(H9:H18)</f>
        <v>9521407.3399999999</v>
      </c>
      <c r="I8" s="140">
        <f>SUM(I9:I18)</f>
        <v>9840543.0699999984</v>
      </c>
      <c r="J8" s="140">
        <f>SUM(J9:J18)</f>
        <v>10113824.160000002</v>
      </c>
      <c r="K8" s="140">
        <f>SUM(K9:K18)</f>
        <v>9848986.4399999995</v>
      </c>
    </row>
    <row r="9" spans="1:11" s="113" customFormat="1" ht="13.2" x14ac:dyDescent="0.25">
      <c r="A9" s="141"/>
      <c r="B9" s="106" t="s">
        <v>144</v>
      </c>
      <c r="C9" s="25" t="s">
        <v>145</v>
      </c>
      <c r="D9" s="25"/>
      <c r="E9" s="25"/>
      <c r="F9" s="112"/>
      <c r="G9" s="39">
        <v>7021</v>
      </c>
      <c r="H9" s="154">
        <v>1145.3900000000001</v>
      </c>
      <c r="I9" s="154">
        <v>1192.45</v>
      </c>
      <c r="J9" s="154">
        <v>2252.02</v>
      </c>
      <c r="K9" s="154">
        <v>1955.06</v>
      </c>
    </row>
    <row r="10" spans="1:11" s="113" customFormat="1" ht="13.2" x14ac:dyDescent="0.25">
      <c r="A10" s="141"/>
      <c r="B10" s="106" t="s">
        <v>146</v>
      </c>
      <c r="C10" s="25" t="s">
        <v>147</v>
      </c>
      <c r="D10" s="25"/>
      <c r="E10" s="25"/>
      <c r="F10" s="112"/>
      <c r="G10" s="39">
        <v>7022</v>
      </c>
      <c r="H10" s="155">
        <v>566.65</v>
      </c>
      <c r="I10" s="155">
        <v>359.58</v>
      </c>
      <c r="J10" s="155">
        <v>564.85</v>
      </c>
      <c r="K10" s="155">
        <v>52.22</v>
      </c>
    </row>
    <row r="11" spans="1:11" s="113" customFormat="1" ht="13.2" x14ac:dyDescent="0.25">
      <c r="A11" s="141"/>
      <c r="B11" s="106" t="s">
        <v>148</v>
      </c>
      <c r="C11" s="25" t="s">
        <v>149</v>
      </c>
      <c r="D11" s="25"/>
      <c r="E11" s="25"/>
      <c r="F11" s="112"/>
      <c r="G11" s="39">
        <v>7024</v>
      </c>
      <c r="H11" s="154">
        <v>475645.42</v>
      </c>
      <c r="I11" s="154">
        <v>299294.78999999998</v>
      </c>
      <c r="J11" s="154">
        <v>318177.94</v>
      </c>
      <c r="K11" s="154">
        <v>291206.15999999997</v>
      </c>
    </row>
    <row r="12" spans="1:11" s="113" customFormat="1" ht="13.2" x14ac:dyDescent="0.25">
      <c r="A12" s="141"/>
      <c r="B12" s="106" t="s">
        <v>150</v>
      </c>
      <c r="C12" s="25" t="s">
        <v>151</v>
      </c>
      <c r="D12" s="25"/>
      <c r="E12" s="25"/>
      <c r="F12" s="112"/>
      <c r="G12" s="39">
        <v>7025</v>
      </c>
      <c r="H12" s="154">
        <v>681801.1</v>
      </c>
      <c r="I12" s="154">
        <v>806207.39</v>
      </c>
      <c r="J12" s="154">
        <v>977515.95</v>
      </c>
      <c r="K12" s="154">
        <v>1098479.73</v>
      </c>
    </row>
    <row r="13" spans="1:11" s="111" customFormat="1" ht="13.2" x14ac:dyDescent="0.25">
      <c r="A13" s="142"/>
      <c r="B13" s="106" t="s">
        <v>152</v>
      </c>
      <c r="C13" s="110" t="s">
        <v>153</v>
      </c>
      <c r="D13" s="110"/>
      <c r="F13" s="112"/>
      <c r="G13" s="27">
        <v>7028</v>
      </c>
      <c r="H13" s="154">
        <v>168273.66</v>
      </c>
      <c r="I13" s="154">
        <v>174919.99</v>
      </c>
      <c r="J13" s="154">
        <v>194992.81</v>
      </c>
      <c r="K13" s="154">
        <v>172682.83</v>
      </c>
    </row>
    <row r="14" spans="1:11" s="111" customFormat="1" ht="13.2" x14ac:dyDescent="0.25">
      <c r="A14" s="142"/>
      <c r="B14" s="106" t="s">
        <v>154</v>
      </c>
      <c r="C14" s="110" t="s">
        <v>155</v>
      </c>
      <c r="D14" s="110"/>
      <c r="F14" s="112"/>
      <c r="G14" s="27">
        <v>7029</v>
      </c>
      <c r="H14" s="154">
        <v>8118338.4400000004</v>
      </c>
      <c r="I14" s="154">
        <v>8480361.6899999995</v>
      </c>
      <c r="J14" s="154">
        <v>8552243.3800000008</v>
      </c>
      <c r="K14" s="154">
        <v>8201260.3600000003</v>
      </c>
    </row>
    <row r="15" spans="1:11" s="111" customFormat="1" ht="13.2" x14ac:dyDescent="0.25">
      <c r="A15" s="142"/>
      <c r="B15" s="106" t="s">
        <v>156</v>
      </c>
      <c r="C15" s="25" t="s">
        <v>157</v>
      </c>
      <c r="D15" s="25"/>
      <c r="E15" s="25"/>
      <c r="F15" s="112"/>
      <c r="G15" s="39">
        <v>7045</v>
      </c>
      <c r="H15" s="154">
        <v>26694.639999999999</v>
      </c>
      <c r="I15" s="154">
        <v>38210.379999999997</v>
      </c>
      <c r="J15" s="154">
        <v>29810.04</v>
      </c>
      <c r="K15" s="154">
        <v>47747.16</v>
      </c>
    </row>
    <row r="16" spans="1:11" s="111" customFormat="1" ht="13.2" x14ac:dyDescent="0.25">
      <c r="A16" s="142"/>
      <c r="B16" s="106" t="s">
        <v>158</v>
      </c>
      <c r="C16" s="110" t="s">
        <v>159</v>
      </c>
      <c r="F16" s="112"/>
      <c r="G16" s="27">
        <v>7047</v>
      </c>
      <c r="H16" s="154">
        <v>3150.35</v>
      </c>
      <c r="I16" s="155">
        <v>-933.24</v>
      </c>
      <c r="J16" s="155">
        <v>-287.79000000000002</v>
      </c>
      <c r="K16" s="155">
        <v>-23.85</v>
      </c>
    </row>
    <row r="17" spans="1:11" s="111" customFormat="1" ht="13.2" x14ac:dyDescent="0.25">
      <c r="A17" s="142"/>
      <c r="B17" s="106" t="s">
        <v>5</v>
      </c>
      <c r="C17" s="110" t="s">
        <v>160</v>
      </c>
      <c r="F17" s="112"/>
      <c r="G17" s="27">
        <v>7051</v>
      </c>
      <c r="H17" s="159">
        <v>71.34</v>
      </c>
      <c r="I17" s="159">
        <v>0</v>
      </c>
      <c r="J17" s="159">
        <v>0</v>
      </c>
      <c r="K17" s="159">
        <v>0</v>
      </c>
    </row>
    <row r="18" spans="1:11" s="111" customFormat="1" ht="13.2" x14ac:dyDescent="0.25">
      <c r="A18" s="142"/>
      <c r="B18" s="106" t="s">
        <v>161</v>
      </c>
      <c r="C18" s="110" t="s">
        <v>162</v>
      </c>
      <c r="F18" s="112"/>
      <c r="G18" s="27" t="s">
        <v>163</v>
      </c>
      <c r="H18" s="154">
        <v>45720.35</v>
      </c>
      <c r="I18" s="154">
        <v>40930.04</v>
      </c>
      <c r="J18" s="154">
        <v>38554.959999999999</v>
      </c>
      <c r="K18" s="154">
        <v>35626.769999999997</v>
      </c>
    </row>
    <row r="19" spans="1:11" s="108" customFormat="1" ht="13.2" x14ac:dyDescent="0.25">
      <c r="A19" s="105" t="s">
        <v>6</v>
      </c>
      <c r="B19" s="58" t="s">
        <v>164</v>
      </c>
      <c r="C19" s="58"/>
      <c r="D19" s="58"/>
      <c r="E19" s="58"/>
      <c r="F19" s="107"/>
      <c r="G19" s="27"/>
      <c r="H19" s="154">
        <f>H20+H24</f>
        <v>2652721.89</v>
      </c>
      <c r="I19" s="154">
        <f>I20+I24</f>
        <v>2654358.0500000003</v>
      </c>
      <c r="J19" s="154">
        <f>J20+J24</f>
        <v>3273132.9600000004</v>
      </c>
      <c r="K19" s="154">
        <f>K20+K24</f>
        <v>3804225.48</v>
      </c>
    </row>
    <row r="20" spans="1:11" s="111" customFormat="1" ht="13.2" x14ac:dyDescent="0.25">
      <c r="A20" s="142"/>
      <c r="B20" s="143" t="s">
        <v>144</v>
      </c>
      <c r="C20" s="110" t="s">
        <v>165</v>
      </c>
      <c r="F20" s="112"/>
      <c r="G20" s="27"/>
      <c r="H20" s="144">
        <f>SUM(H21:H23)</f>
        <v>2547268.67</v>
      </c>
      <c r="I20" s="144">
        <f>SUM(I21:I23)</f>
        <v>2527503.85</v>
      </c>
      <c r="J20" s="144">
        <f>SUM(J21:J23)</f>
        <v>3235274.4400000004</v>
      </c>
      <c r="K20" s="144">
        <f>SUM(K21:K23)</f>
        <v>3785440.71</v>
      </c>
    </row>
    <row r="21" spans="1:11" s="226" customFormat="1" ht="12" x14ac:dyDescent="0.25">
      <c r="A21" s="220"/>
      <c r="B21" s="221"/>
      <c r="C21" s="222" t="s">
        <v>166</v>
      </c>
      <c r="D21" s="73" t="s">
        <v>167</v>
      </c>
      <c r="E21" s="73"/>
      <c r="F21" s="223"/>
      <c r="G21" s="224">
        <v>7035</v>
      </c>
      <c r="H21" s="225">
        <v>703.5</v>
      </c>
      <c r="I21" s="225">
        <v>1311.88</v>
      </c>
      <c r="J21" s="225">
        <v>1203.72</v>
      </c>
      <c r="K21" s="225">
        <v>560.70000000000005</v>
      </c>
    </row>
    <row r="22" spans="1:11" s="226" customFormat="1" ht="12" x14ac:dyDescent="0.25">
      <c r="A22" s="220"/>
      <c r="B22" s="221"/>
      <c r="C22" s="222" t="s">
        <v>168</v>
      </c>
      <c r="D22" s="73" t="s">
        <v>169</v>
      </c>
      <c r="E22" s="73"/>
      <c r="F22" s="227"/>
      <c r="G22" s="224"/>
      <c r="H22" s="225"/>
      <c r="I22" s="225"/>
      <c r="J22" s="225"/>
      <c r="K22" s="225"/>
    </row>
    <row r="23" spans="1:11" s="226" customFormat="1" ht="12" x14ac:dyDescent="0.25">
      <c r="A23" s="220"/>
      <c r="B23" s="221"/>
      <c r="C23" s="228"/>
      <c r="D23" s="73" t="s">
        <v>170</v>
      </c>
      <c r="E23" s="73"/>
      <c r="F23" s="227" t="s">
        <v>137</v>
      </c>
      <c r="G23" s="224">
        <v>7036</v>
      </c>
      <c r="H23" s="225">
        <v>2546565.17</v>
      </c>
      <c r="I23" s="225">
        <v>2526191.9700000002</v>
      </c>
      <c r="J23" s="225">
        <v>3234070.72</v>
      </c>
      <c r="K23" s="225">
        <v>3784880.01</v>
      </c>
    </row>
    <row r="24" spans="1:11" s="111" customFormat="1" ht="13.2" x14ac:dyDescent="0.25">
      <c r="A24" s="142"/>
      <c r="B24" s="145" t="s">
        <v>171</v>
      </c>
      <c r="C24" s="110" t="s">
        <v>172</v>
      </c>
      <c r="F24" s="138" t="s">
        <v>137</v>
      </c>
      <c r="G24" s="27">
        <v>7037</v>
      </c>
      <c r="H24" s="154">
        <v>105453.22</v>
      </c>
      <c r="I24" s="154">
        <v>126854.2</v>
      </c>
      <c r="J24" s="154">
        <v>37858.519999999997</v>
      </c>
      <c r="K24" s="154">
        <v>18784.77</v>
      </c>
    </row>
    <row r="25" spans="1:11" s="108" customFormat="1" ht="13.2" x14ac:dyDescent="0.25">
      <c r="A25" s="30" t="s">
        <v>7</v>
      </c>
      <c r="B25" s="25" t="s">
        <v>138</v>
      </c>
      <c r="C25" s="25"/>
      <c r="D25" s="25"/>
      <c r="E25" s="25"/>
      <c r="F25" s="107"/>
      <c r="G25" s="27">
        <v>7038</v>
      </c>
      <c r="H25" s="154">
        <v>3001248.14</v>
      </c>
      <c r="I25" s="154">
        <v>2653984.02</v>
      </c>
      <c r="J25" s="154">
        <v>2751150.82</v>
      </c>
      <c r="K25" s="154">
        <v>2610100.4700000002</v>
      </c>
    </row>
    <row r="26" spans="1:11" s="108" customFormat="1" ht="13.2" x14ac:dyDescent="0.25">
      <c r="A26" s="30" t="s">
        <v>9</v>
      </c>
      <c r="B26" s="25" t="s">
        <v>173</v>
      </c>
      <c r="C26" s="25"/>
      <c r="D26" s="25"/>
      <c r="E26" s="25"/>
      <c r="F26" s="107"/>
      <c r="G26" s="27">
        <v>7039</v>
      </c>
      <c r="H26" s="154">
        <v>759079.26</v>
      </c>
      <c r="I26" s="154">
        <v>770315.14</v>
      </c>
      <c r="J26" s="154">
        <v>741166.41</v>
      </c>
      <c r="K26" s="154">
        <v>346310.81</v>
      </c>
    </row>
    <row r="27" spans="1:11" s="108" customFormat="1" ht="8.25" customHeight="1" x14ac:dyDescent="0.25">
      <c r="A27" s="30"/>
      <c r="B27" s="25"/>
      <c r="C27" s="25"/>
      <c r="D27" s="25"/>
      <c r="E27" s="25"/>
      <c r="F27" s="52"/>
      <c r="G27" s="27"/>
      <c r="H27" s="161"/>
      <c r="I27" s="161"/>
      <c r="J27" s="161"/>
      <c r="K27" s="161"/>
    </row>
    <row r="28" spans="1:11" s="108" customFormat="1" ht="13.2" x14ac:dyDescent="0.25">
      <c r="A28" s="147" t="s">
        <v>125</v>
      </c>
      <c r="B28" s="139" t="s">
        <v>174</v>
      </c>
      <c r="C28" s="139"/>
      <c r="D28" s="139"/>
      <c r="E28" s="47"/>
      <c r="F28" s="47"/>
      <c r="G28" s="56">
        <v>682</v>
      </c>
      <c r="H28" s="160">
        <f>H8+H19+H25+H26</f>
        <v>15934456.630000001</v>
      </c>
      <c r="I28" s="160">
        <f>I8+I19+I25+I26</f>
        <v>15919200.279999999</v>
      </c>
      <c r="J28" s="160">
        <f>J8+J19+J25+J26</f>
        <v>16879274.350000001</v>
      </c>
      <c r="K28" s="160">
        <f>K8+K19+K25+K26</f>
        <v>16609623.200000001</v>
      </c>
    </row>
    <row r="29" spans="1:11" s="108" customFormat="1" ht="8.25" customHeight="1" thickBot="1" x14ac:dyDescent="0.3">
      <c r="A29" s="148"/>
      <c r="B29" s="149"/>
      <c r="C29" s="49"/>
      <c r="D29" s="49"/>
      <c r="E29" s="49"/>
      <c r="F29" s="49"/>
      <c r="G29" s="48"/>
      <c r="H29" s="48"/>
      <c r="I29" s="150"/>
      <c r="J29" s="236"/>
      <c r="K29" s="236"/>
    </row>
    <row r="30" spans="1:11" s="108" customFormat="1" ht="13.8" thickTop="1" x14ac:dyDescent="0.25">
      <c r="A30" s="9"/>
      <c r="B30" s="9"/>
      <c r="C30" s="9"/>
      <c r="D30" s="9"/>
      <c r="E30" s="9"/>
      <c r="F30" s="9"/>
      <c r="G30" s="25"/>
      <c r="H30" s="25"/>
      <c r="I30" s="9"/>
      <c r="J30" s="25"/>
      <c r="K30" s="25"/>
    </row>
    <row r="31" spans="1:11" s="9" customFormat="1" ht="13.2" x14ac:dyDescent="0.25">
      <c r="E31" s="8"/>
      <c r="F31" s="8"/>
      <c r="G31" s="8"/>
      <c r="H31" s="8"/>
      <c r="I31" s="8"/>
      <c r="J31" s="151"/>
      <c r="K31" s="151"/>
    </row>
  </sheetData>
  <pageMargins left="0.51181102362204722" right="0.19685039370078741" top="0.78740157480314965" bottom="0.47244094488188981" header="0.43307086614173229" footer="0.15748031496062992"/>
  <pageSetup paperSize="9" scale="89" orientation="portrait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view="pageBreakPreview" zoomScaleNormal="100" zoomScaleSheetLayoutView="100" workbookViewId="0">
      <selection activeCell="H1" sqref="H1:I1048576"/>
    </sheetView>
  </sheetViews>
  <sheetFormatPr baseColWidth="10" defaultColWidth="12" defaultRowHeight="10.199999999999999" x14ac:dyDescent="0.2"/>
  <cols>
    <col min="1" max="1" width="6.109375" style="87" customWidth="1"/>
    <col min="2" max="2" width="5.109375" style="87" customWidth="1"/>
    <col min="3" max="3" width="46.44140625" style="87" customWidth="1"/>
    <col min="4" max="4" width="4.109375" style="87" customWidth="1"/>
    <col min="5" max="5" width="9.44140625" style="87" customWidth="1"/>
    <col min="6" max="9" width="16.33203125" style="87" customWidth="1"/>
    <col min="10" max="10" width="15.33203125" style="87" customWidth="1"/>
    <col min="11" max="16384" width="12" style="87"/>
  </cols>
  <sheetData>
    <row r="1" spans="1:10" ht="17.399999999999999" x14ac:dyDescent="0.3">
      <c r="A1" s="231" t="s">
        <v>299</v>
      </c>
    </row>
    <row r="3" spans="1:10" s="164" customFormat="1" ht="15.6" x14ac:dyDescent="0.3">
      <c r="A3" s="95" t="s">
        <v>175</v>
      </c>
      <c r="B3" s="96"/>
      <c r="C3" s="96"/>
      <c r="D3" s="96"/>
      <c r="E3" s="96"/>
      <c r="F3" s="96"/>
      <c r="G3" s="162"/>
      <c r="H3" s="96"/>
      <c r="I3" s="96"/>
      <c r="J3" s="163"/>
    </row>
    <row r="4" spans="1:10" s="164" customFormat="1" ht="15.6" x14ac:dyDescent="0.3">
      <c r="A4" s="95"/>
      <c r="B4" s="96"/>
      <c r="C4" s="96"/>
      <c r="D4" s="96"/>
      <c r="E4" s="96"/>
      <c r="F4" s="96"/>
      <c r="G4" s="162"/>
      <c r="H4" s="96"/>
      <c r="I4" s="96"/>
      <c r="J4" s="163"/>
    </row>
    <row r="5" spans="1:10" s="108" customFormat="1" ht="13.2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13.2" x14ac:dyDescent="0.25">
      <c r="A6" s="10" t="s">
        <v>176</v>
      </c>
      <c r="B6" s="12"/>
      <c r="C6" s="12"/>
      <c r="D6" s="12"/>
      <c r="E6" s="104" t="s">
        <v>2</v>
      </c>
      <c r="F6" s="14">
        <v>2010</v>
      </c>
      <c r="G6" s="14">
        <v>2011</v>
      </c>
      <c r="H6" s="14">
        <v>2012</v>
      </c>
      <c r="I6" s="14">
        <v>2013</v>
      </c>
    </row>
    <row r="7" spans="1:10" ht="6" customHeight="1" x14ac:dyDescent="0.25">
      <c r="A7" s="15"/>
      <c r="B7" s="16"/>
      <c r="C7" s="16"/>
      <c r="D7" s="16"/>
      <c r="E7" s="45"/>
      <c r="F7" s="19"/>
      <c r="G7" s="19"/>
      <c r="H7" s="19"/>
      <c r="I7" s="19"/>
    </row>
    <row r="8" spans="1:10" s="108" customFormat="1" ht="17.100000000000001" customHeight="1" x14ac:dyDescent="0.25">
      <c r="A8" s="105" t="s">
        <v>5</v>
      </c>
      <c r="B8" s="58" t="s">
        <v>177</v>
      </c>
      <c r="C8" s="58"/>
      <c r="D8" s="138" t="s">
        <v>178</v>
      </c>
      <c r="E8" s="27">
        <v>7121</v>
      </c>
      <c r="F8" s="187">
        <v>22844404858.52</v>
      </c>
      <c r="G8" s="187">
        <v>23571295401.060001</v>
      </c>
      <c r="H8" s="187">
        <v>24305253736.919998</v>
      </c>
      <c r="I8" s="187">
        <v>25146078046.970001</v>
      </c>
    </row>
    <row r="9" spans="1:10" s="108" customFormat="1" ht="17.100000000000001" customHeight="1" x14ac:dyDescent="0.25">
      <c r="A9" s="30" t="s">
        <v>6</v>
      </c>
      <c r="B9" s="25" t="s">
        <v>179</v>
      </c>
      <c r="C9" s="25"/>
      <c r="D9" s="138"/>
      <c r="E9" s="27"/>
      <c r="F9" s="159"/>
      <c r="G9" s="159"/>
      <c r="H9" s="159"/>
      <c r="I9" s="159"/>
    </row>
    <row r="10" spans="1:10" s="108" customFormat="1" ht="13.2" x14ac:dyDescent="0.25">
      <c r="A10" s="30"/>
      <c r="B10" s="25" t="s">
        <v>180</v>
      </c>
      <c r="C10" s="25"/>
      <c r="D10" s="138" t="s">
        <v>178</v>
      </c>
      <c r="E10" s="27">
        <v>7122</v>
      </c>
      <c r="F10" s="159">
        <v>0</v>
      </c>
      <c r="G10" s="159">
        <v>0</v>
      </c>
      <c r="H10" s="159">
        <v>0</v>
      </c>
      <c r="I10" s="159">
        <v>0</v>
      </c>
    </row>
    <row r="11" spans="1:10" s="108" customFormat="1" ht="17.100000000000001" customHeight="1" x14ac:dyDescent="0.25">
      <c r="A11" s="30" t="s">
        <v>7</v>
      </c>
      <c r="B11" s="25" t="s">
        <v>181</v>
      </c>
      <c r="C11" s="25"/>
      <c r="D11" s="138" t="s">
        <v>178</v>
      </c>
      <c r="E11" s="27">
        <v>7123</v>
      </c>
      <c r="F11" s="154">
        <v>555410464.79999995</v>
      </c>
      <c r="G11" s="154">
        <v>485580431.12</v>
      </c>
      <c r="H11" s="154">
        <v>654828320.41999996</v>
      </c>
      <c r="I11" s="154">
        <v>593071390.35000002</v>
      </c>
    </row>
    <row r="12" spans="1:10" s="108" customFormat="1" ht="17.100000000000001" customHeight="1" x14ac:dyDescent="0.25">
      <c r="A12" s="30" t="s">
        <v>9</v>
      </c>
      <c r="B12" s="25" t="s">
        <v>182</v>
      </c>
      <c r="C12" s="25"/>
      <c r="D12" s="138" t="s">
        <v>178</v>
      </c>
      <c r="E12" s="27">
        <v>7124</v>
      </c>
      <c r="F12" s="154">
        <v>1032174979.48</v>
      </c>
      <c r="G12" s="154">
        <v>1714968697.1900001</v>
      </c>
      <c r="H12" s="154">
        <v>1790106163.27</v>
      </c>
      <c r="I12" s="154">
        <v>1835614067.21</v>
      </c>
    </row>
    <row r="13" spans="1:10" s="108" customFormat="1" ht="17.100000000000001" customHeight="1" x14ac:dyDescent="0.25">
      <c r="A13" s="30" t="s">
        <v>125</v>
      </c>
      <c r="B13" s="25" t="s">
        <v>183</v>
      </c>
      <c r="C13" s="25"/>
      <c r="D13" s="138" t="s">
        <v>178</v>
      </c>
      <c r="E13" s="27">
        <v>7125</v>
      </c>
      <c r="F13" s="154">
        <v>12218537.65</v>
      </c>
      <c r="G13" s="154">
        <v>11616387.380000001</v>
      </c>
      <c r="H13" s="154">
        <v>12349270.109999999</v>
      </c>
      <c r="I13" s="154">
        <v>9080068</v>
      </c>
    </row>
    <row r="14" spans="1:10" s="108" customFormat="1" ht="13.2" x14ac:dyDescent="0.25">
      <c r="A14" s="30"/>
      <c r="B14" s="25" t="s">
        <v>184</v>
      </c>
      <c r="C14" s="25"/>
      <c r="D14" s="138"/>
      <c r="E14" s="27"/>
      <c r="F14" s="155"/>
      <c r="G14" s="155"/>
      <c r="H14" s="155"/>
      <c r="I14" s="155"/>
    </row>
    <row r="15" spans="1:10" s="108" customFormat="1" ht="6.75" customHeight="1" x14ac:dyDescent="0.25">
      <c r="A15" s="30"/>
      <c r="B15" s="25"/>
      <c r="C15" s="25"/>
      <c r="D15" s="52"/>
      <c r="E15" s="27"/>
      <c r="F15" s="161"/>
      <c r="G15" s="161"/>
      <c r="H15" s="161"/>
      <c r="I15" s="161"/>
    </row>
    <row r="16" spans="1:10" s="108" customFormat="1" ht="13.2" x14ac:dyDescent="0.25">
      <c r="A16" s="165"/>
      <c r="B16" s="139" t="s">
        <v>185</v>
      </c>
      <c r="C16" s="47"/>
      <c r="D16" s="47"/>
      <c r="E16" s="56">
        <v>712</v>
      </c>
      <c r="F16" s="160">
        <f>SUM(F8:F13)</f>
        <v>24444208840.450001</v>
      </c>
      <c r="G16" s="160">
        <f>SUM(G8:G13)</f>
        <v>25783460916.75</v>
      </c>
      <c r="H16" s="160">
        <f>SUM(H8:H13)</f>
        <v>26762537490.719997</v>
      </c>
      <c r="I16" s="160">
        <f>SUM(I8:I13)</f>
        <v>27583843572.529999</v>
      </c>
    </row>
    <row r="17" spans="1:9" s="108" customFormat="1" ht="6" customHeight="1" thickBot="1" x14ac:dyDescent="0.3">
      <c r="A17" s="148"/>
      <c r="B17" s="49"/>
      <c r="C17" s="49"/>
      <c r="D17" s="49"/>
      <c r="E17" s="48"/>
      <c r="F17" s="167"/>
      <c r="G17" s="167"/>
      <c r="H17" s="166"/>
      <c r="I17" s="166"/>
    </row>
    <row r="18" spans="1:9" s="108" customFormat="1" ht="20.100000000000001" customHeight="1" thickTop="1" x14ac:dyDescent="0.25">
      <c r="A18" s="32"/>
      <c r="B18" s="65"/>
      <c r="C18" s="65"/>
      <c r="D18" s="65"/>
      <c r="E18" s="65"/>
      <c r="F18" s="168"/>
      <c r="G18" s="168"/>
      <c r="H18" s="168"/>
      <c r="I18" s="168"/>
    </row>
    <row r="19" spans="1:9" ht="12.75" customHeight="1" x14ac:dyDescent="0.25">
      <c r="A19" s="10" t="s">
        <v>186</v>
      </c>
      <c r="B19" s="12"/>
      <c r="C19" s="12"/>
      <c r="D19" s="12"/>
      <c r="E19" s="232"/>
      <c r="F19" s="232"/>
      <c r="G19" s="232"/>
      <c r="H19" s="232"/>
      <c r="I19" s="232"/>
    </row>
    <row r="20" spans="1:9" ht="6" customHeight="1" x14ac:dyDescent="0.25">
      <c r="A20" s="15"/>
      <c r="B20" s="16"/>
      <c r="C20" s="16"/>
      <c r="D20" s="16"/>
      <c r="E20" s="214"/>
      <c r="F20" s="214"/>
      <c r="G20" s="214"/>
      <c r="H20" s="214"/>
      <c r="I20" s="214"/>
    </row>
    <row r="21" spans="1:9" s="108" customFormat="1" ht="17.100000000000001" customHeight="1" x14ac:dyDescent="0.25">
      <c r="A21" s="30" t="s">
        <v>127</v>
      </c>
      <c r="B21" s="25" t="s">
        <v>187</v>
      </c>
      <c r="C21" s="25"/>
      <c r="D21" s="25"/>
      <c r="E21" s="27"/>
      <c r="F21" s="175">
        <f>SUM(F22:F23)</f>
        <v>-18060464510.280003</v>
      </c>
      <c r="G21" s="175">
        <f>SUM(G22:G23)</f>
        <v>-18905541479.780003</v>
      </c>
      <c r="H21" s="175">
        <f>SUM(H22:H23)</f>
        <v>-19624331510.59</v>
      </c>
      <c r="I21" s="175">
        <f>SUM(I22:I23)</f>
        <v>-20105698707.530003</v>
      </c>
    </row>
    <row r="22" spans="1:9" s="108" customFormat="1" ht="13.2" x14ac:dyDescent="0.25">
      <c r="A22" s="30"/>
      <c r="B22" s="28" t="s">
        <v>188</v>
      </c>
      <c r="C22" s="25"/>
      <c r="D22" s="138" t="s">
        <v>189</v>
      </c>
      <c r="E22" s="27">
        <v>6020</v>
      </c>
      <c r="F22" s="154">
        <v>-18052487015.150002</v>
      </c>
      <c r="G22" s="154">
        <v>-18898042805.560001</v>
      </c>
      <c r="H22" s="154">
        <v>-19617271110.52</v>
      </c>
      <c r="I22" s="154">
        <v>-20100231296.240002</v>
      </c>
    </row>
    <row r="23" spans="1:9" s="108" customFormat="1" ht="13.2" x14ac:dyDescent="0.25">
      <c r="A23" s="30"/>
      <c r="B23" s="28" t="s">
        <v>190</v>
      </c>
      <c r="C23" s="25"/>
      <c r="D23" s="138" t="s">
        <v>189</v>
      </c>
      <c r="E23" s="27">
        <v>6029</v>
      </c>
      <c r="F23" s="154">
        <v>-7977495.1299999999</v>
      </c>
      <c r="G23" s="154">
        <v>-7498674.2199999997</v>
      </c>
      <c r="H23" s="154">
        <v>-7060400.0700000003</v>
      </c>
      <c r="I23" s="154">
        <v>-5467411.29</v>
      </c>
    </row>
    <row r="24" spans="1:9" s="108" customFormat="1" ht="16.95" customHeight="1" x14ac:dyDescent="0.25">
      <c r="A24" s="30" t="s">
        <v>129</v>
      </c>
      <c r="B24" s="24" t="s">
        <v>191</v>
      </c>
      <c r="C24" s="25"/>
      <c r="D24" s="169" t="s">
        <v>137</v>
      </c>
      <c r="E24" s="27">
        <v>6030</v>
      </c>
      <c r="F24" s="159">
        <v>0</v>
      </c>
      <c r="G24" s="159">
        <v>0</v>
      </c>
      <c r="H24" s="154">
        <v>232899.04</v>
      </c>
      <c r="I24" s="154">
        <v>46878.16</v>
      </c>
    </row>
    <row r="25" spans="1:9" s="108" customFormat="1" ht="17.100000000000001" customHeight="1" x14ac:dyDescent="0.25">
      <c r="A25" s="30" t="s">
        <v>131</v>
      </c>
      <c r="B25" s="25" t="s">
        <v>192</v>
      </c>
      <c r="C25" s="25"/>
      <c r="D25" s="169" t="s">
        <v>189</v>
      </c>
      <c r="E25" s="27">
        <v>6031</v>
      </c>
      <c r="F25" s="154">
        <v>-4194756759.8400002</v>
      </c>
      <c r="G25" s="154">
        <v>-4525896795.1300001</v>
      </c>
      <c r="H25" s="154">
        <v>-4712782974.7799997</v>
      </c>
      <c r="I25" s="154">
        <v>-4842691361.3100004</v>
      </c>
    </row>
    <row r="26" spans="1:9" s="108" customFormat="1" ht="17.100000000000001" customHeight="1" x14ac:dyDescent="0.25">
      <c r="A26" s="30" t="s">
        <v>193</v>
      </c>
      <c r="B26" s="25" t="s">
        <v>194</v>
      </c>
      <c r="C26" s="25"/>
      <c r="D26" s="138" t="s">
        <v>189</v>
      </c>
      <c r="E26" s="27">
        <v>6032</v>
      </c>
      <c r="F26" s="159">
        <v>0</v>
      </c>
      <c r="G26" s="159">
        <v>0</v>
      </c>
      <c r="H26" s="159">
        <v>0</v>
      </c>
      <c r="I26" s="159">
        <v>0</v>
      </c>
    </row>
    <row r="27" spans="1:9" s="108" customFormat="1" ht="17.100000000000001" customHeight="1" x14ac:dyDescent="0.25">
      <c r="A27" s="30" t="s">
        <v>195</v>
      </c>
      <c r="B27" s="25" t="s">
        <v>196</v>
      </c>
      <c r="C27" s="25"/>
      <c r="D27" s="138" t="s">
        <v>189</v>
      </c>
      <c r="E27" s="27">
        <v>6033</v>
      </c>
      <c r="F27" s="154">
        <v>-197198772.08000001</v>
      </c>
      <c r="G27" s="154">
        <v>-121586538.45999999</v>
      </c>
      <c r="H27" s="154">
        <v>-280234384.41000003</v>
      </c>
      <c r="I27" s="154">
        <v>-220630329.41</v>
      </c>
    </row>
    <row r="28" spans="1:9" s="108" customFormat="1" ht="17.100000000000001" customHeight="1" x14ac:dyDescent="0.25">
      <c r="A28" s="30" t="s">
        <v>197</v>
      </c>
      <c r="B28" s="25" t="s">
        <v>198</v>
      </c>
      <c r="C28" s="25"/>
      <c r="D28" s="138" t="s">
        <v>189</v>
      </c>
      <c r="E28" s="27">
        <v>6034</v>
      </c>
      <c r="F28" s="154">
        <v>-358211692.72000003</v>
      </c>
      <c r="G28" s="154">
        <v>-363993892.66000003</v>
      </c>
      <c r="H28" s="154">
        <v>-374593936.00999999</v>
      </c>
      <c r="I28" s="154">
        <v>-372441060.94</v>
      </c>
    </row>
    <row r="29" spans="1:9" s="108" customFormat="1" ht="17.100000000000001" customHeight="1" x14ac:dyDescent="0.25">
      <c r="A29" s="30" t="s">
        <v>199</v>
      </c>
      <c r="B29" s="25" t="s">
        <v>200</v>
      </c>
      <c r="C29" s="25"/>
      <c r="D29" s="138" t="s">
        <v>189</v>
      </c>
      <c r="E29" s="27">
        <v>6035</v>
      </c>
      <c r="F29" s="154">
        <v>-4205306.74</v>
      </c>
      <c r="G29" s="154">
        <v>-4110021.54</v>
      </c>
      <c r="H29" s="154">
        <v>-5286029.75</v>
      </c>
      <c r="I29" s="154">
        <v>-3589034.9</v>
      </c>
    </row>
    <row r="30" spans="1:9" s="108" customFormat="1" ht="17.100000000000001" customHeight="1" x14ac:dyDescent="0.25">
      <c r="A30" s="30" t="s">
        <v>201</v>
      </c>
      <c r="B30" s="25" t="s">
        <v>130</v>
      </c>
      <c r="C30" s="25"/>
      <c r="D30" s="138" t="s">
        <v>189</v>
      </c>
      <c r="E30" s="27">
        <v>6038</v>
      </c>
      <c r="F30" s="154">
        <v>-35735.78</v>
      </c>
      <c r="G30" s="154">
        <v>-7691.62</v>
      </c>
      <c r="H30" s="154">
        <v>-2840.29</v>
      </c>
      <c r="I30" s="154">
        <v>-23621.81</v>
      </c>
    </row>
    <row r="31" spans="1:9" s="108" customFormat="1" ht="17.100000000000001" customHeight="1" x14ac:dyDescent="0.25">
      <c r="A31" s="30" t="s">
        <v>202</v>
      </c>
      <c r="B31" s="25" t="s">
        <v>203</v>
      </c>
      <c r="C31" s="25"/>
      <c r="D31" s="138"/>
      <c r="E31" s="27"/>
      <c r="F31" s="175">
        <f>SUM(F32:F34)</f>
        <v>-1032174979.48</v>
      </c>
      <c r="G31" s="175">
        <f>SUM(G32:G34)</f>
        <v>-1714968697.1900001</v>
      </c>
      <c r="H31" s="175">
        <f>SUM(H32:H34)</f>
        <v>-1790106163.27</v>
      </c>
      <c r="I31" s="175">
        <f>SUM(I32:I34)</f>
        <v>-1835614067.21</v>
      </c>
    </row>
    <row r="32" spans="1:9" s="108" customFormat="1" ht="13.2" x14ac:dyDescent="0.25">
      <c r="A32" s="30"/>
      <c r="B32" s="28" t="s">
        <v>204</v>
      </c>
      <c r="C32" s="25"/>
      <c r="D32" s="138" t="s">
        <v>189</v>
      </c>
      <c r="E32" s="27">
        <v>60391</v>
      </c>
      <c r="F32" s="154">
        <v>-1029917363.5700001</v>
      </c>
      <c r="G32" s="154">
        <v>-1714934816.48</v>
      </c>
      <c r="H32" s="154">
        <v>-1790090187.9100001</v>
      </c>
      <c r="I32" s="154">
        <v>-1835599531.4200001</v>
      </c>
    </row>
    <row r="33" spans="1:11" s="108" customFormat="1" ht="13.2" x14ac:dyDescent="0.25">
      <c r="A33" s="30"/>
      <c r="B33" s="28" t="s">
        <v>205</v>
      </c>
      <c r="C33" s="25"/>
      <c r="D33" s="138" t="s">
        <v>189</v>
      </c>
      <c r="E33" s="27">
        <v>60392</v>
      </c>
      <c r="F33" s="159">
        <v>0</v>
      </c>
      <c r="G33" s="159">
        <v>0</v>
      </c>
      <c r="H33" s="159">
        <v>0</v>
      </c>
      <c r="I33" s="159">
        <v>0</v>
      </c>
    </row>
    <row r="34" spans="1:11" s="108" customFormat="1" ht="13.2" x14ac:dyDescent="0.25">
      <c r="A34" s="30"/>
      <c r="B34" s="28" t="s">
        <v>206</v>
      </c>
      <c r="C34" s="25"/>
      <c r="D34" s="169" t="s">
        <v>137</v>
      </c>
      <c r="E34" s="27">
        <v>60393</v>
      </c>
      <c r="F34" s="154">
        <v>-2257615.91</v>
      </c>
      <c r="G34" s="154">
        <v>-33880.71</v>
      </c>
      <c r="H34" s="154">
        <v>-15975.36</v>
      </c>
      <c r="I34" s="154">
        <v>-14535.79</v>
      </c>
    </row>
    <row r="35" spans="1:11" s="177" customFormat="1" ht="6.75" customHeight="1" x14ac:dyDescent="0.25">
      <c r="A35" s="15"/>
      <c r="B35" s="25"/>
      <c r="C35" s="25"/>
      <c r="D35" s="107"/>
      <c r="E35" s="176"/>
      <c r="F35" s="120"/>
      <c r="G35" s="120"/>
      <c r="H35" s="120"/>
      <c r="I35" s="120"/>
    </row>
    <row r="36" spans="1:11" s="108" customFormat="1" ht="13.2" x14ac:dyDescent="0.25">
      <c r="A36" s="165"/>
      <c r="B36" s="139" t="s">
        <v>207</v>
      </c>
      <c r="C36" s="47"/>
      <c r="D36" s="47"/>
      <c r="E36" s="56" t="s">
        <v>208</v>
      </c>
      <c r="F36" s="191">
        <f>F21+F24+F25+F26+F27+F28+F29+F30+F31</f>
        <v>-23847047756.920006</v>
      </c>
      <c r="G36" s="191">
        <f>G21+G24+G25+G26+G27+G28+G29+G30+G31</f>
        <v>-25636105116.380001</v>
      </c>
      <c r="H36" s="191">
        <f>H21+H24+H25+H26+H27+H28+H29+H30+H31</f>
        <v>-26787104940.059998</v>
      </c>
      <c r="I36" s="191">
        <f>I21+I24+I25+I26+I27+I28+I29+I30+I31</f>
        <v>-27380641304.950005</v>
      </c>
    </row>
    <row r="37" spans="1:11" s="108" customFormat="1" ht="6" customHeight="1" thickBot="1" x14ac:dyDescent="0.3">
      <c r="A37" s="148"/>
      <c r="B37" s="49"/>
      <c r="C37" s="49"/>
      <c r="D37" s="49"/>
      <c r="E37" s="48"/>
      <c r="F37" s="150"/>
      <c r="G37" s="150"/>
      <c r="H37" s="150"/>
      <c r="I37" s="150"/>
    </row>
    <row r="38" spans="1:11" ht="20.100000000000001" customHeight="1" thickTop="1" x14ac:dyDescent="0.2"/>
    <row r="39" spans="1:11" ht="13.2" x14ac:dyDescent="0.25">
      <c r="A39" s="10" t="s">
        <v>210</v>
      </c>
      <c r="B39" s="12"/>
      <c r="C39" s="12"/>
      <c r="D39" s="12"/>
      <c r="E39" s="232"/>
      <c r="F39" s="232"/>
      <c r="G39" s="232"/>
      <c r="H39" s="232"/>
      <c r="I39" s="232"/>
    </row>
    <row r="40" spans="1:11" ht="6" customHeight="1" x14ac:dyDescent="0.25">
      <c r="A40" s="15"/>
      <c r="B40" s="16"/>
      <c r="C40" s="16"/>
      <c r="D40" s="16"/>
      <c r="E40" s="214"/>
      <c r="F40" s="214"/>
      <c r="G40" s="214"/>
      <c r="H40" s="214"/>
      <c r="I40" s="214"/>
    </row>
    <row r="41" spans="1:11" ht="13.2" x14ac:dyDescent="0.25">
      <c r="A41" s="30" t="s">
        <v>211</v>
      </c>
      <c r="B41" s="25" t="s">
        <v>212</v>
      </c>
      <c r="C41" s="25"/>
      <c r="D41" s="138" t="s">
        <v>178</v>
      </c>
      <c r="E41" s="27"/>
      <c r="F41" s="188">
        <v>597161083.52999997</v>
      </c>
      <c r="G41" s="188">
        <v>160270577.69999999</v>
      </c>
      <c r="H41" s="188">
        <v>21533584.329999998</v>
      </c>
      <c r="I41" s="188">
        <v>206463525.94</v>
      </c>
      <c r="J41" s="229"/>
      <c r="K41" s="229"/>
    </row>
    <row r="42" spans="1:11" ht="13.2" x14ac:dyDescent="0.25">
      <c r="A42" s="30" t="s">
        <v>213</v>
      </c>
      <c r="B42" s="24" t="s">
        <v>214</v>
      </c>
      <c r="C42" s="25"/>
      <c r="D42" s="138" t="s">
        <v>189</v>
      </c>
      <c r="E42" s="27">
        <v>69210</v>
      </c>
      <c r="F42" s="154">
        <v>-447870812.66000003</v>
      </c>
      <c r="G42" s="154">
        <v>-120202933.29000001</v>
      </c>
      <c r="H42" s="154">
        <v>-16150188.25</v>
      </c>
      <c r="I42" s="154">
        <v>-154847644.44</v>
      </c>
      <c r="J42" s="229"/>
      <c r="K42" s="229"/>
    </row>
    <row r="43" spans="1:11" ht="13.2" x14ac:dyDescent="0.25">
      <c r="A43" s="30" t="s">
        <v>215</v>
      </c>
      <c r="B43" s="25" t="s">
        <v>216</v>
      </c>
      <c r="C43" s="25"/>
      <c r="D43" s="138" t="s">
        <v>189</v>
      </c>
      <c r="E43" s="27">
        <v>69220</v>
      </c>
      <c r="F43" s="190">
        <v>-149290270.87</v>
      </c>
      <c r="G43" s="190">
        <v>-40067644.409999996</v>
      </c>
      <c r="H43" s="190">
        <v>-5383396.0800000001</v>
      </c>
      <c r="I43" s="190">
        <v>-51615881.5</v>
      </c>
      <c r="J43" s="229"/>
      <c r="K43" s="229"/>
    </row>
    <row r="44" spans="1:11" ht="13.8" thickBot="1" x14ac:dyDescent="0.3">
      <c r="A44" s="148"/>
      <c r="B44" s="49"/>
      <c r="C44" s="49"/>
      <c r="D44" s="49"/>
      <c r="E44" s="48"/>
      <c r="F44" s="150"/>
      <c r="G44" s="150"/>
      <c r="H44" s="150"/>
      <c r="I44" s="150"/>
    </row>
    <row r="45" spans="1:11" ht="20.100000000000001" customHeight="1" thickTop="1" x14ac:dyDescent="0.2"/>
    <row r="46" spans="1:11" ht="13.2" x14ac:dyDescent="0.25">
      <c r="A46" s="10" t="s">
        <v>217</v>
      </c>
      <c r="B46" s="12"/>
      <c r="C46" s="12"/>
      <c r="D46" s="12"/>
      <c r="E46" s="232"/>
      <c r="F46" s="232"/>
      <c r="G46" s="232"/>
      <c r="H46" s="232"/>
      <c r="I46" s="232"/>
    </row>
    <row r="47" spans="1:11" ht="6" customHeight="1" x14ac:dyDescent="0.25">
      <c r="A47" s="15"/>
      <c r="B47" s="16"/>
      <c r="C47" s="16"/>
      <c r="D47" s="16"/>
      <c r="E47" s="214"/>
      <c r="F47" s="214"/>
      <c r="G47" s="214"/>
      <c r="H47" s="214"/>
      <c r="I47" s="214"/>
    </row>
    <row r="48" spans="1:11" ht="13.2" x14ac:dyDescent="0.25">
      <c r="A48" s="30" t="s">
        <v>218</v>
      </c>
      <c r="B48" s="25" t="s">
        <v>219</v>
      </c>
      <c r="C48" s="25"/>
      <c r="D48" s="138" t="s">
        <v>189</v>
      </c>
      <c r="E48" s="27"/>
      <c r="F48" s="188">
        <v>0</v>
      </c>
      <c r="G48" s="188">
        <v>-12914777.33</v>
      </c>
      <c r="H48" s="188">
        <v>-46101033.670000002</v>
      </c>
      <c r="I48" s="188">
        <v>-3261258.36</v>
      </c>
    </row>
    <row r="49" spans="1:11" ht="13.2" x14ac:dyDescent="0.25">
      <c r="A49" s="30" t="s">
        <v>220</v>
      </c>
      <c r="B49" s="25" t="s">
        <v>221</v>
      </c>
      <c r="C49" s="25"/>
      <c r="D49" s="138"/>
      <c r="E49" s="27"/>
      <c r="F49" s="41">
        <f>SUM(F50:F51)</f>
        <v>0</v>
      </c>
      <c r="G49" s="41">
        <f>SUM(G50:G51)</f>
        <v>9686083</v>
      </c>
      <c r="H49" s="41">
        <f>SUM(H50:H51)</f>
        <v>34575775.259999998</v>
      </c>
      <c r="I49" s="41">
        <f>SUM(I50:I51)</f>
        <v>2445943.77</v>
      </c>
    </row>
    <row r="50" spans="1:11" ht="13.2" x14ac:dyDescent="0.25">
      <c r="A50" s="30"/>
      <c r="B50" s="28" t="s">
        <v>222</v>
      </c>
      <c r="C50" s="25"/>
      <c r="D50" s="138" t="s">
        <v>178</v>
      </c>
      <c r="E50" s="27">
        <v>79200</v>
      </c>
      <c r="F50" s="159">
        <v>0</v>
      </c>
      <c r="G50" s="159">
        <v>0</v>
      </c>
      <c r="H50" s="159">
        <v>0</v>
      </c>
      <c r="I50" s="159">
        <v>0</v>
      </c>
    </row>
    <row r="51" spans="1:11" ht="13.2" x14ac:dyDescent="0.25">
      <c r="A51" s="30"/>
      <c r="B51" s="28" t="s">
        <v>223</v>
      </c>
      <c r="C51" s="25"/>
      <c r="D51" s="138" t="s">
        <v>178</v>
      </c>
      <c r="E51" s="27">
        <v>79210</v>
      </c>
      <c r="F51" s="154">
        <v>0</v>
      </c>
      <c r="G51" s="154">
        <v>9686083</v>
      </c>
      <c r="H51" s="154">
        <v>34575775.259999998</v>
      </c>
      <c r="I51" s="154">
        <v>2445943.77</v>
      </c>
    </row>
    <row r="52" spans="1:11" ht="13.2" x14ac:dyDescent="0.25">
      <c r="A52" s="30" t="s">
        <v>224</v>
      </c>
      <c r="B52" s="25" t="s">
        <v>225</v>
      </c>
      <c r="C52" s="25"/>
      <c r="D52" s="138" t="s">
        <v>178</v>
      </c>
      <c r="E52" s="27">
        <v>79220</v>
      </c>
      <c r="F52" s="41">
        <v>0</v>
      </c>
      <c r="G52" s="41">
        <v>3228694.33</v>
      </c>
      <c r="H52" s="41">
        <v>11525258.41</v>
      </c>
      <c r="I52" s="41">
        <v>815314.59</v>
      </c>
      <c r="J52" s="229"/>
      <c r="K52" s="229"/>
    </row>
    <row r="53" spans="1:11" ht="13.2" x14ac:dyDescent="0.25">
      <c r="A53" s="30" t="s">
        <v>226</v>
      </c>
      <c r="B53" s="25" t="s">
        <v>227</v>
      </c>
      <c r="C53" s="25"/>
      <c r="D53" s="138" t="s">
        <v>178</v>
      </c>
      <c r="E53" s="27">
        <v>79230</v>
      </c>
      <c r="F53" s="159">
        <v>0</v>
      </c>
      <c r="G53" s="159">
        <v>0</v>
      </c>
      <c r="H53" s="159">
        <v>0</v>
      </c>
      <c r="I53" s="159">
        <v>0</v>
      </c>
    </row>
    <row r="54" spans="1:11" ht="13.2" x14ac:dyDescent="0.25">
      <c r="A54" s="30" t="s">
        <v>228</v>
      </c>
      <c r="B54" s="25" t="s">
        <v>229</v>
      </c>
      <c r="C54" s="25"/>
      <c r="D54" s="138" t="s">
        <v>178</v>
      </c>
      <c r="E54" s="27">
        <v>79240</v>
      </c>
      <c r="F54" s="159">
        <v>0</v>
      </c>
      <c r="G54" s="159">
        <v>0</v>
      </c>
      <c r="H54" s="159">
        <v>0</v>
      </c>
      <c r="I54" s="159">
        <v>0</v>
      </c>
    </row>
    <row r="55" spans="1:11" ht="13.2" x14ac:dyDescent="0.25">
      <c r="A55" s="30" t="s">
        <v>230</v>
      </c>
      <c r="B55" s="25" t="s">
        <v>231</v>
      </c>
      <c r="C55" s="25"/>
      <c r="D55" s="138" t="s">
        <v>178</v>
      </c>
      <c r="E55" s="27">
        <v>79250</v>
      </c>
      <c r="F55" s="159">
        <v>0</v>
      </c>
      <c r="G55" s="159">
        <v>0</v>
      </c>
      <c r="H55" s="159">
        <v>0</v>
      </c>
      <c r="I55" s="159">
        <v>0</v>
      </c>
    </row>
    <row r="56" spans="1:11" ht="13.2" x14ac:dyDescent="0.25">
      <c r="A56" s="30" t="s">
        <v>232</v>
      </c>
      <c r="B56" s="24" t="s">
        <v>233</v>
      </c>
      <c r="C56" s="25"/>
      <c r="D56" s="138" t="s">
        <v>178</v>
      </c>
      <c r="E56" s="27">
        <v>79260</v>
      </c>
      <c r="F56" s="159">
        <v>0</v>
      </c>
      <c r="G56" s="159">
        <v>0</v>
      </c>
      <c r="H56" s="159">
        <v>0</v>
      </c>
      <c r="I56" s="159">
        <v>0</v>
      </c>
    </row>
    <row r="57" spans="1:11" ht="13.2" x14ac:dyDescent="0.25">
      <c r="A57" s="30" t="s">
        <v>234</v>
      </c>
      <c r="B57" s="25" t="s">
        <v>235</v>
      </c>
      <c r="C57" s="25"/>
      <c r="D57" s="138" t="s">
        <v>178</v>
      </c>
      <c r="E57" s="27">
        <v>79270</v>
      </c>
      <c r="F57" s="159">
        <v>0</v>
      </c>
      <c r="G57" s="159">
        <v>0</v>
      </c>
      <c r="H57" s="159">
        <v>0</v>
      </c>
      <c r="I57" s="159">
        <v>0</v>
      </c>
    </row>
    <row r="58" spans="1:11" ht="13.2" x14ac:dyDescent="0.25">
      <c r="A58" s="30" t="s">
        <v>236</v>
      </c>
      <c r="B58" s="25" t="s">
        <v>237</v>
      </c>
      <c r="C58" s="25"/>
      <c r="D58" s="138" t="s">
        <v>178</v>
      </c>
      <c r="E58" s="27">
        <v>79280</v>
      </c>
      <c r="F58" s="159">
        <v>0</v>
      </c>
      <c r="G58" s="159">
        <v>0</v>
      </c>
      <c r="H58" s="159">
        <v>0</v>
      </c>
      <c r="I58" s="159">
        <v>0</v>
      </c>
    </row>
    <row r="59" spans="1:11" ht="13.8" thickBot="1" x14ac:dyDescent="0.3">
      <c r="A59" s="148"/>
      <c r="B59" s="49"/>
      <c r="C59" s="49"/>
      <c r="D59" s="49"/>
      <c r="E59" s="48"/>
      <c r="F59" s="150"/>
      <c r="G59" s="150"/>
      <c r="H59" s="150"/>
      <c r="I59" s="150"/>
    </row>
    <row r="60" spans="1:11" ht="10.8" thickTop="1" x14ac:dyDescent="0.2"/>
  </sheetData>
  <pageMargins left="0.59055118110236227" right="0" top="0.78740157480314965" bottom="0.47244094488188981" header="0.43307086614173229" footer="0"/>
  <pageSetup paperSize="9" scale="79" orientation="portrait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view="pageBreakPreview" zoomScaleNormal="100" zoomScaleSheetLayoutView="100" workbookViewId="0">
      <selection activeCell="H1" sqref="H1:I1048576"/>
    </sheetView>
  </sheetViews>
  <sheetFormatPr baseColWidth="10" defaultColWidth="12" defaultRowHeight="10.199999999999999" x14ac:dyDescent="0.2"/>
  <cols>
    <col min="1" max="1" width="8.44140625" style="87" customWidth="1"/>
    <col min="2" max="2" width="6" style="87" customWidth="1"/>
    <col min="3" max="3" width="48.109375" style="87" customWidth="1"/>
    <col min="4" max="4" width="4.6640625" style="87" customWidth="1"/>
    <col min="5" max="5" width="8.6640625" style="87" customWidth="1"/>
    <col min="6" max="9" width="16.33203125" style="87" customWidth="1"/>
    <col min="10" max="10" width="15.33203125" style="87" customWidth="1"/>
    <col min="11" max="16384" width="12" style="87"/>
  </cols>
  <sheetData>
    <row r="1" spans="1:10" ht="17.399999999999999" x14ac:dyDescent="0.3">
      <c r="A1" s="231" t="s">
        <v>299</v>
      </c>
    </row>
    <row r="3" spans="1:10" s="164" customFormat="1" ht="29.25" customHeight="1" x14ac:dyDescent="0.3">
      <c r="A3" s="95" t="s">
        <v>209</v>
      </c>
      <c r="B3" s="96"/>
      <c r="C3" s="96"/>
      <c r="D3" s="96"/>
      <c r="E3" s="96"/>
      <c r="F3" s="96"/>
      <c r="G3" s="162"/>
      <c r="H3" s="96"/>
      <c r="I3" s="96"/>
      <c r="J3" s="163"/>
    </row>
    <row r="4" spans="1:10" ht="13.2" customHeight="1" x14ac:dyDescent="0.2"/>
    <row r="5" spans="1:10" ht="30.6" customHeight="1" x14ac:dyDescent="0.3">
      <c r="A5" s="95"/>
      <c r="B5" s="96"/>
      <c r="C5" s="96"/>
      <c r="D5" s="96"/>
      <c r="E5" s="96"/>
      <c r="F5" s="96"/>
      <c r="G5" s="162"/>
      <c r="H5" s="96"/>
      <c r="I5" s="96"/>
    </row>
    <row r="6" spans="1:10" ht="13.2" customHeight="1" x14ac:dyDescent="0.25">
      <c r="A6" s="10" t="s">
        <v>238</v>
      </c>
      <c r="B6" s="12"/>
      <c r="C6" s="12"/>
      <c r="D6" s="12"/>
      <c r="E6" s="104" t="s">
        <v>2</v>
      </c>
      <c r="F6" s="14">
        <v>2010</v>
      </c>
      <c r="G6" s="14">
        <v>2011</v>
      </c>
      <c r="H6" s="14">
        <v>2012</v>
      </c>
      <c r="I6" s="14">
        <v>2013</v>
      </c>
    </row>
    <row r="7" spans="1:10" ht="4.5" customHeight="1" x14ac:dyDescent="0.25">
      <c r="A7" s="15"/>
      <c r="B7" s="16"/>
      <c r="C7" s="16"/>
      <c r="D7" s="16"/>
      <c r="E7" s="45"/>
      <c r="F7" s="19"/>
      <c r="G7" s="19"/>
      <c r="H7" s="19"/>
      <c r="I7" s="19"/>
    </row>
    <row r="8" spans="1:10" ht="17.100000000000001" customHeight="1" x14ac:dyDescent="0.25">
      <c r="A8" s="179" t="s">
        <v>239</v>
      </c>
      <c r="B8" s="180" t="s">
        <v>240</v>
      </c>
      <c r="C8" s="12"/>
      <c r="D8" s="12"/>
      <c r="E8" s="104">
        <v>80000</v>
      </c>
      <c r="F8" s="233">
        <v>2007</v>
      </c>
      <c r="G8" s="189"/>
      <c r="H8" s="233">
        <v>2008</v>
      </c>
      <c r="I8" s="189"/>
    </row>
    <row r="9" spans="1:10" ht="17.100000000000001" customHeight="1" x14ac:dyDescent="0.25">
      <c r="A9" s="181" t="s">
        <v>241</v>
      </c>
      <c r="B9" s="25" t="s">
        <v>242</v>
      </c>
      <c r="C9" s="25"/>
      <c r="D9" s="138" t="s">
        <v>243</v>
      </c>
      <c r="E9" s="182">
        <v>80001</v>
      </c>
      <c r="F9" s="41">
        <v>153994026.36000001</v>
      </c>
      <c r="G9" s="159">
        <v>0</v>
      </c>
      <c r="H9" s="41">
        <v>263502667.96000001</v>
      </c>
      <c r="I9" s="159">
        <v>0</v>
      </c>
    </row>
    <row r="10" spans="1:10" ht="17.100000000000001" customHeight="1" x14ac:dyDescent="0.25">
      <c r="A10" s="181" t="s">
        <v>244</v>
      </c>
      <c r="B10" s="25" t="s">
        <v>245</v>
      </c>
      <c r="C10" s="25"/>
      <c r="D10" s="138" t="s">
        <v>243</v>
      </c>
      <c r="E10" s="182">
        <v>80002</v>
      </c>
      <c r="F10" s="154">
        <v>160978363.91</v>
      </c>
      <c r="G10" s="159">
        <v>0</v>
      </c>
      <c r="H10" s="154">
        <v>124461013.22</v>
      </c>
      <c r="I10" s="159">
        <v>0</v>
      </c>
      <c r="J10" s="229"/>
    </row>
    <row r="11" spans="1:10" ht="17.100000000000001" customHeight="1" x14ac:dyDescent="0.25">
      <c r="A11" s="183" t="s">
        <v>246</v>
      </c>
      <c r="B11" s="25" t="s">
        <v>247</v>
      </c>
      <c r="C11" s="25"/>
      <c r="D11" s="138" t="s">
        <v>243</v>
      </c>
      <c r="E11" s="27" t="s">
        <v>248</v>
      </c>
      <c r="F11" s="190">
        <v>6984337.5499999998</v>
      </c>
      <c r="G11" s="159">
        <v>0</v>
      </c>
      <c r="H11" s="190">
        <v>-139041654.74000001</v>
      </c>
      <c r="I11" s="159">
        <v>0</v>
      </c>
      <c r="J11" s="229"/>
    </row>
    <row r="12" spans="1:10" ht="6.75" customHeight="1" x14ac:dyDescent="0.25">
      <c r="A12" s="15"/>
      <c r="B12" s="16"/>
      <c r="C12" s="16"/>
      <c r="D12" s="184"/>
      <c r="E12" s="63"/>
      <c r="F12" s="178"/>
      <c r="G12" s="178"/>
      <c r="H12" s="178"/>
      <c r="I12" s="178"/>
    </row>
    <row r="13" spans="1:10" ht="20.100000000000001" customHeight="1" x14ac:dyDescent="0.25">
      <c r="A13" s="25"/>
      <c r="B13" s="25"/>
      <c r="C13" s="25"/>
      <c r="D13" s="138"/>
      <c r="E13" s="52"/>
      <c r="F13" s="107"/>
      <c r="G13" s="107"/>
      <c r="H13" s="107"/>
      <c r="I13" s="107"/>
    </row>
    <row r="14" spans="1:10" ht="13.2" customHeight="1" x14ac:dyDescent="0.25">
      <c r="A14" s="10" t="s">
        <v>249</v>
      </c>
      <c r="B14" s="12"/>
      <c r="C14" s="12"/>
      <c r="D14" s="12"/>
      <c r="E14" s="12"/>
      <c r="F14" s="192"/>
      <c r="G14" s="193"/>
      <c r="H14" s="192"/>
      <c r="I14" s="193"/>
    </row>
    <row r="15" spans="1:10" ht="4.5" customHeight="1" x14ac:dyDescent="0.25">
      <c r="A15" s="15"/>
      <c r="B15" s="16"/>
      <c r="C15" s="16"/>
      <c r="D15" s="16"/>
      <c r="E15" s="16"/>
      <c r="F15" s="194"/>
      <c r="G15" s="195"/>
      <c r="H15" s="194"/>
      <c r="I15" s="195"/>
    </row>
    <row r="16" spans="1:10" s="108" customFormat="1" ht="17.100000000000001" customHeight="1" x14ac:dyDescent="0.25">
      <c r="A16" s="183" t="s">
        <v>250</v>
      </c>
      <c r="B16" s="24" t="s">
        <v>214</v>
      </c>
      <c r="C16" s="25"/>
      <c r="D16" s="138" t="s">
        <v>243</v>
      </c>
      <c r="E16" s="27">
        <v>69218</v>
      </c>
      <c r="F16" s="153">
        <v>783267.77</v>
      </c>
      <c r="G16" s="189">
        <v>0</v>
      </c>
      <c r="H16" s="153">
        <v>87058921.400000006</v>
      </c>
      <c r="I16" s="189">
        <v>0</v>
      </c>
    </row>
    <row r="17" spans="1:10" s="108" customFormat="1" ht="17.100000000000001" customHeight="1" x14ac:dyDescent="0.25">
      <c r="A17" s="183" t="s">
        <v>251</v>
      </c>
      <c r="B17" s="25" t="s">
        <v>216</v>
      </c>
      <c r="C17" s="25"/>
      <c r="D17" s="138" t="s">
        <v>243</v>
      </c>
      <c r="E17" s="27">
        <v>69228</v>
      </c>
      <c r="F17" s="154">
        <v>-7420807.9000000004</v>
      </c>
      <c r="G17" s="159">
        <v>0</v>
      </c>
      <c r="H17" s="154">
        <v>28640662.829999998</v>
      </c>
      <c r="I17" s="159">
        <v>0</v>
      </c>
    </row>
    <row r="18" spans="1:10" s="108" customFormat="1" ht="17.100000000000001" customHeight="1" x14ac:dyDescent="0.25">
      <c r="A18" s="183" t="s">
        <v>252</v>
      </c>
      <c r="B18" s="25" t="s">
        <v>221</v>
      </c>
      <c r="C18" s="25"/>
      <c r="D18" s="138"/>
      <c r="E18" s="27"/>
      <c r="F18" s="154">
        <f>SUM(F19:F20)</f>
        <v>-260098.82</v>
      </c>
      <c r="G18" s="154">
        <f>SUM(G19:G20)</f>
        <v>0</v>
      </c>
      <c r="H18" s="154">
        <f>SUM(H19:H20)</f>
        <v>15291079.27</v>
      </c>
      <c r="I18" s="154">
        <f>SUM(I19:I20)</f>
        <v>0</v>
      </c>
    </row>
    <row r="19" spans="1:10" s="108" customFormat="1" ht="13.2" x14ac:dyDescent="0.25">
      <c r="A19" s="183"/>
      <c r="B19" s="28" t="s">
        <v>222</v>
      </c>
      <c r="C19" s="25"/>
      <c r="D19" s="138" t="s">
        <v>243</v>
      </c>
      <c r="E19" s="27">
        <v>79208</v>
      </c>
      <c r="F19" s="159">
        <v>0</v>
      </c>
      <c r="G19" s="159">
        <v>0</v>
      </c>
      <c r="H19" s="159">
        <v>0</v>
      </c>
      <c r="I19" s="159">
        <v>0</v>
      </c>
    </row>
    <row r="20" spans="1:10" s="108" customFormat="1" ht="13.2" x14ac:dyDescent="0.25">
      <c r="A20" s="183"/>
      <c r="B20" s="28" t="s">
        <v>223</v>
      </c>
      <c r="C20" s="25"/>
      <c r="D20" s="138" t="s">
        <v>243</v>
      </c>
      <c r="E20" s="27">
        <v>79218</v>
      </c>
      <c r="F20" s="154">
        <v>-260098.82</v>
      </c>
      <c r="G20" s="159">
        <v>0</v>
      </c>
      <c r="H20" s="154">
        <v>15291079.27</v>
      </c>
      <c r="I20" s="159">
        <v>0</v>
      </c>
    </row>
    <row r="21" spans="1:10" s="108" customFormat="1" ht="17.100000000000001" customHeight="1" x14ac:dyDescent="0.25">
      <c r="A21" s="183" t="s">
        <v>253</v>
      </c>
      <c r="B21" s="25" t="s">
        <v>225</v>
      </c>
      <c r="C21" s="25"/>
      <c r="D21" s="138" t="s">
        <v>243</v>
      </c>
      <c r="E21" s="27">
        <v>79228</v>
      </c>
      <c r="F21" s="41">
        <v>-86698.6</v>
      </c>
      <c r="G21" s="159">
        <v>0</v>
      </c>
      <c r="H21" s="41">
        <v>8050991.2400000002</v>
      </c>
      <c r="I21" s="159">
        <v>0</v>
      </c>
      <c r="J21" s="230"/>
    </row>
    <row r="22" spans="1:10" s="108" customFormat="1" ht="17.100000000000001" customHeight="1" x14ac:dyDescent="0.25">
      <c r="A22" s="183" t="s">
        <v>254</v>
      </c>
      <c r="B22" s="25" t="s">
        <v>227</v>
      </c>
      <c r="C22" s="25"/>
      <c r="D22" s="138" t="s">
        <v>243</v>
      </c>
      <c r="E22" s="27">
        <v>79238</v>
      </c>
      <c r="F22" s="159">
        <v>0</v>
      </c>
      <c r="G22" s="159">
        <v>0</v>
      </c>
      <c r="H22" s="159">
        <v>0</v>
      </c>
      <c r="I22" s="159">
        <v>0</v>
      </c>
    </row>
    <row r="23" spans="1:10" s="108" customFormat="1" ht="17.100000000000001" customHeight="1" x14ac:dyDescent="0.25">
      <c r="A23" s="183" t="s">
        <v>255</v>
      </c>
      <c r="B23" s="25" t="s">
        <v>229</v>
      </c>
      <c r="C23" s="25"/>
      <c r="D23" s="138" t="s">
        <v>243</v>
      </c>
      <c r="E23" s="27">
        <v>79248</v>
      </c>
      <c r="F23" s="159">
        <v>0</v>
      </c>
      <c r="G23" s="159">
        <v>0</v>
      </c>
      <c r="H23" s="159">
        <v>0</v>
      </c>
      <c r="I23" s="159">
        <v>0</v>
      </c>
    </row>
    <row r="24" spans="1:10" s="108" customFormat="1" ht="17.100000000000001" customHeight="1" x14ac:dyDescent="0.25">
      <c r="A24" s="183" t="s">
        <v>256</v>
      </c>
      <c r="B24" s="25" t="s">
        <v>231</v>
      </c>
      <c r="C24" s="25"/>
      <c r="D24" s="138" t="s">
        <v>243</v>
      </c>
      <c r="E24" s="27">
        <v>79258</v>
      </c>
      <c r="F24" s="159">
        <v>0</v>
      </c>
      <c r="G24" s="159">
        <v>0</v>
      </c>
      <c r="H24" s="159">
        <v>0</v>
      </c>
      <c r="I24" s="159">
        <v>0</v>
      </c>
    </row>
    <row r="25" spans="1:10" s="108" customFormat="1" ht="17.100000000000001" customHeight="1" x14ac:dyDescent="0.25">
      <c r="A25" s="183" t="s">
        <v>257</v>
      </c>
      <c r="B25" s="24" t="s">
        <v>233</v>
      </c>
      <c r="C25" s="25"/>
      <c r="D25" s="138" t="s">
        <v>243</v>
      </c>
      <c r="E25" s="27">
        <v>79268</v>
      </c>
      <c r="F25" s="159">
        <v>0</v>
      </c>
      <c r="G25" s="159">
        <v>0</v>
      </c>
      <c r="H25" s="159">
        <v>0</v>
      </c>
      <c r="I25" s="159">
        <v>0</v>
      </c>
    </row>
    <row r="26" spans="1:10" s="108" customFormat="1" ht="17.100000000000001" customHeight="1" x14ac:dyDescent="0.25">
      <c r="A26" s="183" t="s">
        <v>258</v>
      </c>
      <c r="B26" s="25" t="s">
        <v>235</v>
      </c>
      <c r="C26" s="25"/>
      <c r="D26" s="138" t="s">
        <v>243</v>
      </c>
      <c r="E26" s="27">
        <v>79278</v>
      </c>
      <c r="F26" s="159">
        <v>0</v>
      </c>
      <c r="G26" s="159">
        <v>0</v>
      </c>
      <c r="H26" s="159">
        <v>0</v>
      </c>
      <c r="I26" s="159">
        <v>0</v>
      </c>
    </row>
    <row r="27" spans="1:10" s="108" customFormat="1" ht="17.100000000000001" customHeight="1" x14ac:dyDescent="0.25">
      <c r="A27" s="183" t="s">
        <v>259</v>
      </c>
      <c r="B27" s="25" t="s">
        <v>237</v>
      </c>
      <c r="C27" s="25"/>
      <c r="D27" s="138" t="s">
        <v>243</v>
      </c>
      <c r="E27" s="182">
        <v>79288</v>
      </c>
      <c r="F27" s="159">
        <v>0</v>
      </c>
      <c r="G27" s="159">
        <v>0</v>
      </c>
      <c r="H27" s="159">
        <v>0</v>
      </c>
      <c r="I27" s="159">
        <v>0</v>
      </c>
    </row>
    <row r="28" spans="1:10" s="108" customFormat="1" ht="3.75" customHeight="1" x14ac:dyDescent="0.25">
      <c r="A28" s="15"/>
      <c r="B28" s="185"/>
      <c r="C28" s="185"/>
      <c r="D28" s="185"/>
      <c r="E28" s="186"/>
      <c r="F28" s="178"/>
      <c r="G28" s="178"/>
      <c r="H28" s="178"/>
      <c r="I28" s="178"/>
    </row>
  </sheetData>
  <pageMargins left="0.35433070866141736" right="0.19685039370078741" top="0.78740157480314965" bottom="0.47244094488188981" header="0.43307086614173229" footer="0"/>
  <pageSetup paperSize="9" scale="78" orientation="portrait" r:id="rId1"/>
  <headerFooter alignWithMargins="0">
    <oddFooter>&amp;R&amp;8&amp;Z&amp;F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view="pageBreakPreview" zoomScale="110" zoomScaleNormal="100" zoomScaleSheetLayoutView="110" workbookViewId="0">
      <selection activeCell="H1" sqref="H1:I1048576"/>
    </sheetView>
  </sheetViews>
  <sheetFormatPr baseColWidth="10" defaultColWidth="12" defaultRowHeight="10.199999999999999" x14ac:dyDescent="0.2"/>
  <cols>
    <col min="1" max="1" width="6.33203125" style="87" customWidth="1"/>
    <col min="2" max="2" width="5.109375" style="87" customWidth="1"/>
    <col min="3" max="3" width="45.44140625" style="87" customWidth="1"/>
    <col min="4" max="4" width="4.33203125" style="87" customWidth="1"/>
    <col min="5" max="5" width="10.33203125" style="219" customWidth="1"/>
    <col min="6" max="6" width="15.6640625" style="219" customWidth="1"/>
    <col min="7" max="7" width="15.6640625" style="87" customWidth="1"/>
    <col min="8" max="9" width="15.6640625" style="219" customWidth="1"/>
    <col min="10" max="10" width="7.6640625" style="87" customWidth="1"/>
    <col min="11" max="16384" width="12" style="87"/>
  </cols>
  <sheetData>
    <row r="1" spans="1:10" ht="17.399999999999999" x14ac:dyDescent="0.3">
      <c r="A1" s="231" t="s">
        <v>299</v>
      </c>
    </row>
    <row r="3" spans="1:10" s="164" customFormat="1" ht="15.75" customHeight="1" x14ac:dyDescent="0.3">
      <c r="A3" s="196" t="s">
        <v>260</v>
      </c>
      <c r="B3" s="197"/>
      <c r="C3" s="197"/>
      <c r="D3" s="197"/>
      <c r="E3" s="197"/>
      <c r="F3" s="197"/>
      <c r="G3" s="198"/>
      <c r="H3" s="197"/>
      <c r="I3" s="197"/>
      <c r="J3" s="163"/>
    </row>
    <row r="4" spans="1:10" s="164" customFormat="1" ht="15.75" customHeight="1" x14ac:dyDescent="0.3">
      <c r="A4" s="199" t="s">
        <v>261</v>
      </c>
      <c r="B4" s="200"/>
      <c r="C4" s="200"/>
      <c r="D4" s="200"/>
      <c r="E4" s="200"/>
      <c r="F4" s="200"/>
      <c r="G4" s="201"/>
      <c r="H4" s="200"/>
      <c r="I4" s="200"/>
      <c r="J4" s="163"/>
    </row>
    <row r="5" spans="1:10" s="108" customFormat="1" ht="13.2" x14ac:dyDescent="0.25">
      <c r="A5" s="9"/>
      <c r="B5" s="9"/>
      <c r="C5" s="9"/>
      <c r="D5" s="9"/>
      <c r="E5" s="71"/>
      <c r="F5" s="71"/>
      <c r="G5" s="9"/>
      <c r="H5" s="71"/>
      <c r="I5" s="71"/>
    </row>
    <row r="6" spans="1:10" ht="13.2" x14ac:dyDescent="0.25">
      <c r="A6" s="10" t="s">
        <v>262</v>
      </c>
      <c r="B6" s="12"/>
      <c r="C6" s="12"/>
      <c r="D6" s="12"/>
      <c r="E6" s="104" t="s">
        <v>2</v>
      </c>
      <c r="F6" s="14">
        <v>2010</v>
      </c>
      <c r="G6" s="14">
        <v>2011</v>
      </c>
      <c r="H6" s="14">
        <v>2012</v>
      </c>
      <c r="I6" s="14">
        <v>2013</v>
      </c>
    </row>
    <row r="7" spans="1:10" ht="6" customHeight="1" x14ac:dyDescent="0.25">
      <c r="A7" s="15"/>
      <c r="B7" s="16"/>
      <c r="C7" s="16"/>
      <c r="D7" s="16"/>
      <c r="E7" s="45"/>
      <c r="F7" s="19"/>
      <c r="G7" s="19"/>
      <c r="H7" s="19"/>
      <c r="I7" s="19"/>
    </row>
    <row r="8" spans="1:10" s="108" customFormat="1" ht="13.2" x14ac:dyDescent="0.25">
      <c r="A8" s="105" t="s">
        <v>193</v>
      </c>
      <c r="B8" s="58" t="s">
        <v>263</v>
      </c>
      <c r="C8" s="58"/>
      <c r="D8" s="107" t="s">
        <v>178</v>
      </c>
      <c r="E8" s="202">
        <v>72</v>
      </c>
      <c r="F8" s="187">
        <v>1111147673.6900001</v>
      </c>
      <c r="G8" s="187">
        <v>1123875004.54</v>
      </c>
      <c r="H8" s="187">
        <v>1115850722.51</v>
      </c>
      <c r="I8" s="187">
        <v>1119568681.23</v>
      </c>
    </row>
    <row r="9" spans="1:10" s="108" customFormat="1" ht="13.2" x14ac:dyDescent="0.25">
      <c r="A9" s="30" t="s">
        <v>195</v>
      </c>
      <c r="B9" s="25" t="s">
        <v>264</v>
      </c>
      <c r="C9" s="25"/>
      <c r="D9" s="107" t="s">
        <v>189</v>
      </c>
      <c r="E9" s="152">
        <v>61</v>
      </c>
      <c r="F9" s="154">
        <v>-360312849.08999997</v>
      </c>
      <c r="G9" s="154">
        <v>-372493338.17000002</v>
      </c>
      <c r="H9" s="154">
        <v>-367672798.14999998</v>
      </c>
      <c r="I9" s="154">
        <v>-370052808.01999998</v>
      </c>
    </row>
    <row r="10" spans="1:10" s="108" customFormat="1" ht="13.2" x14ac:dyDescent="0.25">
      <c r="A10" s="30" t="s">
        <v>197</v>
      </c>
      <c r="B10" s="25" t="s">
        <v>265</v>
      </c>
      <c r="C10" s="25"/>
      <c r="D10" s="107" t="s">
        <v>189</v>
      </c>
      <c r="E10" s="152">
        <v>62</v>
      </c>
      <c r="F10" s="154">
        <v>-869703198.82000005</v>
      </c>
      <c r="G10" s="154">
        <v>-903707596.21000004</v>
      </c>
      <c r="H10" s="154">
        <v>-917001100.38</v>
      </c>
      <c r="I10" s="154">
        <v>-914407384</v>
      </c>
    </row>
    <row r="11" spans="1:10" s="108" customFormat="1" ht="13.2" x14ac:dyDescent="0.25">
      <c r="A11" s="30" t="s">
        <v>199</v>
      </c>
      <c r="B11" s="25" t="s">
        <v>266</v>
      </c>
      <c r="C11" s="25"/>
      <c r="D11" s="107"/>
      <c r="E11" s="182"/>
      <c r="F11" s="175"/>
      <c r="G11" s="175"/>
      <c r="H11" s="175"/>
      <c r="I11" s="175"/>
    </row>
    <row r="12" spans="1:10" s="108" customFormat="1" ht="13.2" x14ac:dyDescent="0.25">
      <c r="A12" s="30"/>
      <c r="B12" s="24" t="s">
        <v>268</v>
      </c>
      <c r="C12" s="25"/>
      <c r="D12" s="107" t="s">
        <v>189</v>
      </c>
      <c r="E12" s="182" t="s">
        <v>267</v>
      </c>
      <c r="F12" s="175">
        <v>-3835349.69</v>
      </c>
      <c r="G12" s="175">
        <v>-2864126.48</v>
      </c>
      <c r="H12" s="175">
        <v>-7201256.8300000001</v>
      </c>
      <c r="I12" s="175">
        <v>-6939151.4800000004</v>
      </c>
    </row>
    <row r="13" spans="1:10" s="108" customFormat="1" ht="13.2" x14ac:dyDescent="0.25">
      <c r="A13" s="30" t="s">
        <v>201</v>
      </c>
      <c r="B13" s="25" t="s">
        <v>269</v>
      </c>
      <c r="C13" s="25"/>
      <c r="D13" s="107" t="s">
        <v>189</v>
      </c>
      <c r="E13" s="182" t="s">
        <v>270</v>
      </c>
      <c r="F13" s="154">
        <v>-3474661.88</v>
      </c>
      <c r="G13" s="154">
        <v>-5844207.9199999999</v>
      </c>
      <c r="H13" s="154">
        <v>-2671804.85</v>
      </c>
      <c r="I13" s="154">
        <v>-4141223.23</v>
      </c>
    </row>
    <row r="14" spans="1:10" s="108" customFormat="1" ht="13.2" x14ac:dyDescent="0.25">
      <c r="A14" s="30" t="s">
        <v>271</v>
      </c>
      <c r="B14" s="28" t="s">
        <v>272</v>
      </c>
      <c r="C14" s="25"/>
      <c r="D14" s="203"/>
      <c r="E14" s="204"/>
      <c r="F14" s="154">
        <f>SUM(F15:F16)</f>
        <v>101902954.25</v>
      </c>
      <c r="G14" s="154">
        <f>SUM(G15:G16)</f>
        <v>143611005.88999999</v>
      </c>
      <c r="H14" s="154">
        <f>SUM(H15:H16)</f>
        <v>122747794.8</v>
      </c>
      <c r="I14" s="154">
        <f>SUM(I15:I16)</f>
        <v>122537291.47</v>
      </c>
    </row>
    <row r="15" spans="1:10" s="111" customFormat="1" ht="13.2" x14ac:dyDescent="0.25">
      <c r="A15" s="142"/>
      <c r="B15" s="110" t="s">
        <v>273</v>
      </c>
      <c r="D15" s="112" t="s">
        <v>178</v>
      </c>
      <c r="E15" s="205" t="s">
        <v>274</v>
      </c>
      <c r="F15" s="144">
        <v>49282489.280000001</v>
      </c>
      <c r="G15" s="144">
        <v>91573255.700000003</v>
      </c>
      <c r="H15" s="144">
        <v>68673098.25</v>
      </c>
      <c r="I15" s="144">
        <v>66661283.170000002</v>
      </c>
    </row>
    <row r="16" spans="1:10" s="113" customFormat="1" ht="13.2" x14ac:dyDescent="0.25">
      <c r="A16" s="141"/>
      <c r="B16" s="106" t="s">
        <v>275</v>
      </c>
      <c r="D16" s="112" t="s">
        <v>178</v>
      </c>
      <c r="E16" s="205">
        <v>74</v>
      </c>
      <c r="F16" s="154">
        <v>52620464.969999999</v>
      </c>
      <c r="G16" s="154">
        <v>52037750.189999998</v>
      </c>
      <c r="H16" s="154">
        <v>54074696.549999997</v>
      </c>
      <c r="I16" s="154">
        <v>55876008.299999997</v>
      </c>
    </row>
    <row r="17" spans="1:9" s="108" customFormat="1" ht="13.2" x14ac:dyDescent="0.25">
      <c r="A17" s="30" t="s">
        <v>211</v>
      </c>
      <c r="B17" s="25" t="s">
        <v>276</v>
      </c>
      <c r="C17" s="25"/>
      <c r="D17" s="107" t="s">
        <v>189</v>
      </c>
      <c r="E17" s="205" t="s">
        <v>277</v>
      </c>
      <c r="F17" s="154">
        <v>-15151824.779999999</v>
      </c>
      <c r="G17" s="154">
        <v>-19334648.16</v>
      </c>
      <c r="H17" s="154">
        <v>-18182960.600000001</v>
      </c>
      <c r="I17" s="154">
        <v>-22838747.23</v>
      </c>
    </row>
    <row r="18" spans="1:9" s="108" customFormat="1" ht="13.2" x14ac:dyDescent="0.25">
      <c r="A18" s="30" t="s">
        <v>215</v>
      </c>
      <c r="B18" s="25" t="s">
        <v>278</v>
      </c>
      <c r="C18" s="25"/>
      <c r="D18" s="52"/>
      <c r="E18" s="182"/>
      <c r="F18" s="175">
        <f>SUM(F19:F20)</f>
        <v>81639071.709999993</v>
      </c>
      <c r="G18" s="175">
        <f>SUM(G19:G20)</f>
        <v>56814154.799999997</v>
      </c>
      <c r="H18" s="175">
        <f>SUM(H19:H20)</f>
        <v>86270127.839999989</v>
      </c>
      <c r="I18" s="175">
        <f>SUM(I19:I20)</f>
        <v>74515286.529999986</v>
      </c>
    </row>
    <row r="19" spans="1:9" s="108" customFormat="1" ht="13.2" x14ac:dyDescent="0.25">
      <c r="A19" s="30"/>
      <c r="B19" s="28" t="s">
        <v>279</v>
      </c>
      <c r="D19" s="107" t="s">
        <v>178</v>
      </c>
      <c r="E19" s="152">
        <v>730</v>
      </c>
      <c r="F19" s="154">
        <v>82367134.099999994</v>
      </c>
      <c r="G19" s="154">
        <v>57507067.329999998</v>
      </c>
      <c r="H19" s="154">
        <v>86974658.769999996</v>
      </c>
      <c r="I19" s="154">
        <v>75165530.709999993</v>
      </c>
    </row>
    <row r="20" spans="1:9" s="108" customFormat="1" ht="13.2" x14ac:dyDescent="0.25">
      <c r="A20" s="30"/>
      <c r="B20" s="28" t="s">
        <v>280</v>
      </c>
      <c r="D20" s="107" t="s">
        <v>189</v>
      </c>
      <c r="E20" s="152">
        <v>649</v>
      </c>
      <c r="F20" s="154">
        <v>-728062.39</v>
      </c>
      <c r="G20" s="154">
        <v>-692912.53</v>
      </c>
      <c r="H20" s="154">
        <v>-704530.93</v>
      </c>
      <c r="I20" s="154">
        <v>-650244.18000000005</v>
      </c>
    </row>
    <row r="21" spans="1:9" s="108" customFormat="1" ht="6.75" customHeight="1" x14ac:dyDescent="0.25">
      <c r="A21" s="30"/>
      <c r="B21" s="25"/>
      <c r="C21" s="25"/>
      <c r="D21" s="52"/>
      <c r="E21" s="182"/>
      <c r="F21" s="146"/>
      <c r="G21" s="146"/>
      <c r="H21" s="146"/>
      <c r="I21" s="146"/>
    </row>
    <row r="22" spans="1:9" s="108" customFormat="1" ht="13.2" x14ac:dyDescent="0.25">
      <c r="A22" s="165"/>
      <c r="B22" s="139" t="s">
        <v>281</v>
      </c>
      <c r="C22" s="47"/>
      <c r="D22" s="206"/>
      <c r="E22" s="207" t="s">
        <v>282</v>
      </c>
      <c r="F22" s="191">
        <f>F8+F9+F10+F12+F13+F14+F17+F18</f>
        <v>42211815.39000009</v>
      </c>
      <c r="G22" s="191">
        <f>G8+G9+G10+G12+G13+G14+G17+G18</f>
        <v>20056248.289999858</v>
      </c>
      <c r="H22" s="191">
        <f>H8+H9+H10+H12+H13+H14+H17+H18</f>
        <v>12138724.339999989</v>
      </c>
      <c r="I22" s="191">
        <f>I8+I9+I10+I12+I13+I14+I17+I18</f>
        <v>-1758054.7299999595</v>
      </c>
    </row>
    <row r="23" spans="1:9" s="108" customFormat="1" ht="6" customHeight="1" thickBot="1" x14ac:dyDescent="0.3">
      <c r="A23" s="148"/>
      <c r="B23" s="49"/>
      <c r="C23" s="49"/>
      <c r="D23" s="49"/>
      <c r="E23" s="208"/>
      <c r="F23" s="167"/>
      <c r="G23" s="167"/>
      <c r="H23" s="167"/>
      <c r="I23" s="167"/>
    </row>
    <row r="24" spans="1:9" s="108" customFormat="1" ht="14.1" customHeight="1" thickTop="1" x14ac:dyDescent="0.25">
      <c r="A24" s="9"/>
      <c r="B24" s="9"/>
      <c r="C24" s="9"/>
      <c r="D24" s="9"/>
      <c r="E24" s="71"/>
      <c r="F24" s="170"/>
      <c r="G24" s="170"/>
      <c r="H24" s="170"/>
      <c r="I24" s="170"/>
    </row>
    <row r="25" spans="1:9" ht="13.2" x14ac:dyDescent="0.25">
      <c r="A25" s="10" t="s">
        <v>283</v>
      </c>
      <c r="B25" s="12"/>
      <c r="C25" s="12"/>
      <c r="D25" s="12"/>
      <c r="E25" s="12"/>
      <c r="F25" s="171"/>
      <c r="G25" s="172"/>
      <c r="H25" s="171"/>
      <c r="I25" s="171"/>
    </row>
    <row r="26" spans="1:9" ht="6" customHeight="1" x14ac:dyDescent="0.25">
      <c r="A26" s="15"/>
      <c r="B26" s="16"/>
      <c r="C26" s="16"/>
      <c r="D26" s="16"/>
      <c r="E26" s="16"/>
      <c r="F26" s="173"/>
      <c r="G26" s="174"/>
      <c r="H26" s="173"/>
      <c r="I26" s="173"/>
    </row>
    <row r="27" spans="1:9" s="108" customFormat="1" ht="13.2" x14ac:dyDescent="0.25">
      <c r="A27" s="30" t="s">
        <v>218</v>
      </c>
      <c r="B27" s="25" t="s">
        <v>284</v>
      </c>
      <c r="C27" s="25"/>
      <c r="D27" s="138" t="s">
        <v>178</v>
      </c>
      <c r="E27" s="202">
        <v>75</v>
      </c>
      <c r="F27" s="187">
        <v>11128.83</v>
      </c>
      <c r="G27" s="187">
        <v>59896.800000000003</v>
      </c>
      <c r="H27" s="187">
        <v>28238</v>
      </c>
      <c r="I27" s="187">
        <v>3775.9</v>
      </c>
    </row>
    <row r="28" spans="1:9" s="108" customFormat="1" ht="13.2" x14ac:dyDescent="0.25">
      <c r="A28" s="30" t="s">
        <v>220</v>
      </c>
      <c r="B28" s="25" t="s">
        <v>285</v>
      </c>
      <c r="C28" s="25"/>
      <c r="D28" s="107" t="s">
        <v>286</v>
      </c>
      <c r="E28" s="152">
        <v>65</v>
      </c>
      <c r="F28" s="154">
        <v>-765186.05</v>
      </c>
      <c r="G28" s="154">
        <v>-595852.81999999995</v>
      </c>
      <c r="H28" s="154">
        <v>-654914.09</v>
      </c>
      <c r="I28" s="154">
        <v>-648579.36</v>
      </c>
    </row>
    <row r="29" spans="1:9" s="177" customFormat="1" ht="6.75" customHeight="1" x14ac:dyDescent="0.25">
      <c r="A29" s="15"/>
      <c r="B29" s="25"/>
      <c r="C29" s="25"/>
      <c r="D29" s="107"/>
      <c r="E29" s="152"/>
      <c r="F29" s="120"/>
      <c r="G29" s="120"/>
      <c r="H29" s="120"/>
      <c r="I29" s="120"/>
    </row>
    <row r="30" spans="1:9" s="108" customFormat="1" ht="13.2" x14ac:dyDescent="0.25">
      <c r="A30" s="165"/>
      <c r="B30" s="139" t="s">
        <v>287</v>
      </c>
      <c r="C30" s="47"/>
      <c r="D30" s="206"/>
      <c r="E30" s="207" t="s">
        <v>288</v>
      </c>
      <c r="F30" s="160">
        <f>SUM(F27:F28)</f>
        <v>-754057.22000000009</v>
      </c>
      <c r="G30" s="160">
        <f>SUM(G27:G28)</f>
        <v>-535956.0199999999</v>
      </c>
      <c r="H30" s="160">
        <f>SUM(H27:H28)</f>
        <v>-626676.09</v>
      </c>
      <c r="I30" s="160">
        <f>SUM(I27:I28)</f>
        <v>-644803.46</v>
      </c>
    </row>
    <row r="31" spans="1:9" s="108" customFormat="1" ht="6" customHeight="1" thickBot="1" x14ac:dyDescent="0.3">
      <c r="A31" s="148"/>
      <c r="B31" s="49"/>
      <c r="C31" s="49"/>
      <c r="D31" s="49"/>
      <c r="E31" s="208"/>
      <c r="F31" s="167"/>
      <c r="G31" s="167"/>
      <c r="H31" s="167"/>
      <c r="I31" s="167"/>
    </row>
    <row r="32" spans="1:9" s="108" customFormat="1" ht="15" customHeight="1" thickTop="1" x14ac:dyDescent="0.25">
      <c r="A32" s="32"/>
      <c r="B32" s="65"/>
      <c r="C32" s="65"/>
      <c r="D32" s="65"/>
      <c r="E32" s="209"/>
      <c r="F32" s="168"/>
      <c r="G32" s="168"/>
      <c r="H32" s="168"/>
      <c r="I32" s="168"/>
    </row>
    <row r="33" spans="1:10" ht="13.2" x14ac:dyDescent="0.25">
      <c r="A33" s="10" t="s">
        <v>289</v>
      </c>
      <c r="B33" s="12"/>
      <c r="C33" s="12"/>
      <c r="D33" s="12"/>
      <c r="E33" s="12"/>
      <c r="F33" s="171"/>
      <c r="G33" s="172"/>
      <c r="H33" s="171"/>
      <c r="I33" s="171"/>
    </row>
    <row r="34" spans="1:10" ht="4.5" customHeight="1" x14ac:dyDescent="0.25">
      <c r="A34" s="15"/>
      <c r="B34" s="16"/>
      <c r="C34" s="16"/>
      <c r="D34" s="16"/>
      <c r="E34" s="16"/>
      <c r="F34" s="173"/>
      <c r="G34" s="174"/>
      <c r="H34" s="173"/>
      <c r="I34" s="173"/>
    </row>
    <row r="35" spans="1:10" s="108" customFormat="1" ht="13.2" x14ac:dyDescent="0.25">
      <c r="A35" s="30" t="s">
        <v>224</v>
      </c>
      <c r="B35" s="25" t="s">
        <v>290</v>
      </c>
      <c r="C35" s="25"/>
      <c r="D35" s="25"/>
      <c r="E35" s="14"/>
      <c r="F35" s="175">
        <f>SUM(F36:F37)</f>
        <v>4761482.7200000007</v>
      </c>
      <c r="G35" s="175">
        <f>SUM(G36:G37)</f>
        <v>7532948.2699999996</v>
      </c>
      <c r="H35" s="175">
        <f>SUM(H36:H37)</f>
        <v>7311724.9400000004</v>
      </c>
      <c r="I35" s="175">
        <f>SUM(I36:I37)</f>
        <v>5739873.8799999999</v>
      </c>
    </row>
    <row r="36" spans="1:10" s="108" customFormat="1" ht="13.2" x14ac:dyDescent="0.25">
      <c r="A36" s="30"/>
      <c r="B36" s="60" t="s">
        <v>291</v>
      </c>
      <c r="D36" s="138" t="s">
        <v>178</v>
      </c>
      <c r="E36" s="152">
        <v>765</v>
      </c>
      <c r="F36" s="154">
        <v>45179.44</v>
      </c>
      <c r="G36" s="154">
        <v>22849</v>
      </c>
      <c r="H36" s="154">
        <v>96349.119999999995</v>
      </c>
      <c r="I36" s="154">
        <v>23876.45</v>
      </c>
    </row>
    <row r="37" spans="1:10" s="108" customFormat="1" ht="13.2" x14ac:dyDescent="0.25">
      <c r="A37" s="30"/>
      <c r="B37" s="60" t="s">
        <v>292</v>
      </c>
      <c r="D37" s="138" t="s">
        <v>178</v>
      </c>
      <c r="E37" s="182" t="s">
        <v>293</v>
      </c>
      <c r="F37" s="154">
        <v>4716303.28</v>
      </c>
      <c r="G37" s="154">
        <v>7510099.2699999996</v>
      </c>
      <c r="H37" s="154">
        <v>7215375.8200000003</v>
      </c>
      <c r="I37" s="154">
        <v>5715997.4299999997</v>
      </c>
    </row>
    <row r="38" spans="1:10" s="108" customFormat="1" ht="13.2" x14ac:dyDescent="0.25">
      <c r="A38" s="30" t="s">
        <v>226</v>
      </c>
      <c r="B38" s="25" t="s">
        <v>294</v>
      </c>
      <c r="C38" s="25"/>
      <c r="D38" s="107" t="s">
        <v>286</v>
      </c>
      <c r="E38" s="152">
        <v>66</v>
      </c>
      <c r="F38" s="154">
        <v>-876173.26</v>
      </c>
      <c r="G38" s="154">
        <v>-1595775.48</v>
      </c>
      <c r="H38" s="154">
        <v>-616893.15</v>
      </c>
      <c r="I38" s="154">
        <v>-4132968.71</v>
      </c>
    </row>
    <row r="39" spans="1:10" s="177" customFormat="1" ht="7.5" customHeight="1" x14ac:dyDescent="0.25">
      <c r="A39" s="30"/>
      <c r="B39" s="25"/>
      <c r="C39" s="25"/>
      <c r="D39" s="107"/>
      <c r="E39" s="152"/>
      <c r="F39" s="155"/>
      <c r="G39" s="155"/>
      <c r="H39" s="155"/>
      <c r="I39" s="155"/>
    </row>
    <row r="40" spans="1:10" s="108" customFormat="1" ht="13.2" x14ac:dyDescent="0.25">
      <c r="A40" s="165"/>
      <c r="B40" s="139" t="s">
        <v>295</v>
      </c>
      <c r="C40" s="47"/>
      <c r="D40" s="206"/>
      <c r="E40" s="207" t="s">
        <v>296</v>
      </c>
      <c r="F40" s="191">
        <f>F35+F38</f>
        <v>3885309.4600000009</v>
      </c>
      <c r="G40" s="191">
        <f>G35+G38</f>
        <v>5937172.7899999991</v>
      </c>
      <c r="H40" s="191">
        <f>H35+H38</f>
        <v>6694831.79</v>
      </c>
      <c r="I40" s="191">
        <f>I35+I38</f>
        <v>1606905.17</v>
      </c>
    </row>
    <row r="41" spans="1:10" s="108" customFormat="1" ht="6" customHeight="1" thickBot="1" x14ac:dyDescent="0.3">
      <c r="A41" s="210"/>
      <c r="B41" s="49"/>
      <c r="C41" s="49"/>
      <c r="D41" s="49"/>
      <c r="E41" s="208"/>
      <c r="F41" s="167"/>
      <c r="G41" s="167"/>
      <c r="H41" s="167"/>
      <c r="I41" s="167"/>
    </row>
    <row r="42" spans="1:10" s="108" customFormat="1" ht="14.1" customHeight="1" thickTop="1" x14ac:dyDescent="0.25">
      <c r="A42" s="58"/>
      <c r="B42" s="65"/>
      <c r="C42" s="65"/>
      <c r="D42" s="65"/>
      <c r="E42" s="209"/>
      <c r="F42" s="168"/>
      <c r="G42" s="168"/>
      <c r="H42" s="168"/>
      <c r="I42" s="168"/>
    </row>
    <row r="43" spans="1:10" ht="13.2" x14ac:dyDescent="0.25">
      <c r="A43" s="10" t="s">
        <v>297</v>
      </c>
      <c r="B43" s="12"/>
      <c r="C43" s="12"/>
      <c r="D43" s="12"/>
      <c r="E43" s="12"/>
      <c r="F43" s="171"/>
      <c r="G43" s="172"/>
      <c r="H43" s="171"/>
      <c r="I43" s="171"/>
    </row>
    <row r="44" spans="1:10" ht="3.75" customHeight="1" x14ac:dyDescent="0.25">
      <c r="A44" s="15"/>
      <c r="B44" s="16"/>
      <c r="C44" s="16"/>
      <c r="D44" s="16"/>
      <c r="E44" s="16"/>
      <c r="F44" s="173"/>
      <c r="G44" s="174"/>
      <c r="H44" s="173"/>
      <c r="I44" s="173"/>
    </row>
    <row r="45" spans="1:10" ht="12.75" customHeight="1" x14ac:dyDescent="0.25">
      <c r="A45" s="211"/>
      <c r="B45" s="24" t="s">
        <v>281</v>
      </c>
      <c r="C45" s="203"/>
      <c r="D45" s="169"/>
      <c r="E45" s="14"/>
      <c r="F45" s="187">
        <f>F22</f>
        <v>42211815.39000009</v>
      </c>
      <c r="G45" s="187">
        <f>G22</f>
        <v>20056248.289999858</v>
      </c>
      <c r="H45" s="187">
        <f>H22</f>
        <v>12138724.339999989</v>
      </c>
      <c r="I45" s="187">
        <f>I22</f>
        <v>-1758054.7299999595</v>
      </c>
      <c r="J45" s="25"/>
    </row>
    <row r="46" spans="1:10" ht="12.75" customHeight="1" x14ac:dyDescent="0.25">
      <c r="A46" s="211"/>
      <c r="B46" s="24" t="s">
        <v>287</v>
      </c>
      <c r="C46" s="203"/>
      <c r="D46" s="169"/>
      <c r="E46" s="182"/>
      <c r="F46" s="175">
        <f>F30</f>
        <v>-754057.22000000009</v>
      </c>
      <c r="G46" s="175">
        <f>G30</f>
        <v>-535956.0199999999</v>
      </c>
      <c r="H46" s="175">
        <f>H30</f>
        <v>-626676.09</v>
      </c>
      <c r="I46" s="175">
        <f>I30</f>
        <v>-644803.46</v>
      </c>
      <c r="J46" s="25"/>
    </row>
    <row r="47" spans="1:10" s="108" customFormat="1" ht="13.2" x14ac:dyDescent="0.25">
      <c r="A47" s="211"/>
      <c r="B47" s="24" t="s">
        <v>295</v>
      </c>
      <c r="C47" s="203"/>
      <c r="D47" s="169"/>
      <c r="E47" s="182"/>
      <c r="F47" s="175">
        <f>F40</f>
        <v>3885309.4600000009</v>
      </c>
      <c r="G47" s="175">
        <f>G40</f>
        <v>5937172.7899999991</v>
      </c>
      <c r="H47" s="175">
        <f>H40</f>
        <v>6694831.79</v>
      </c>
      <c r="I47" s="175">
        <f>I40</f>
        <v>1606905.17</v>
      </c>
      <c r="J47" s="25"/>
    </row>
    <row r="48" spans="1:10" s="108" customFormat="1" ht="6" customHeight="1" x14ac:dyDescent="0.25">
      <c r="A48" s="212"/>
      <c r="B48" s="213"/>
      <c r="C48" s="213"/>
      <c r="D48" s="16"/>
      <c r="E48" s="63"/>
      <c r="F48" s="214"/>
      <c r="G48" s="214"/>
      <c r="H48" s="214"/>
      <c r="I48" s="214"/>
      <c r="J48" s="25"/>
    </row>
    <row r="49" spans="1:10" s="108" customFormat="1" ht="15.6" x14ac:dyDescent="0.25">
      <c r="A49" s="121" t="s">
        <v>228</v>
      </c>
      <c r="B49" s="215" t="s">
        <v>298</v>
      </c>
      <c r="C49" s="216"/>
      <c r="D49" s="169"/>
      <c r="E49" s="182"/>
      <c r="F49" s="191">
        <f>SUM(F45:F47)</f>
        <v>45343067.630000092</v>
      </c>
      <c r="G49" s="191">
        <f>SUM(G45:G47)</f>
        <v>25457465.059999857</v>
      </c>
      <c r="H49" s="191">
        <f>SUM(H45:H47)</f>
        <v>18206880.039999988</v>
      </c>
      <c r="I49" s="191">
        <f>SUM(I45:I47)</f>
        <v>-795953.01999995951</v>
      </c>
      <c r="J49" s="25"/>
    </row>
    <row r="50" spans="1:10" s="177" customFormat="1" ht="6" customHeight="1" thickBot="1" x14ac:dyDescent="0.3">
      <c r="A50" s="126"/>
      <c r="B50" s="128"/>
      <c r="C50" s="128"/>
      <c r="D50" s="128"/>
      <c r="E50" s="217"/>
      <c r="F50" s="217"/>
      <c r="G50" s="69"/>
      <c r="H50" s="217"/>
      <c r="I50" s="217"/>
      <c r="J50" s="25"/>
    </row>
    <row r="51" spans="1:10" s="177" customFormat="1" ht="13.8" thickTop="1" x14ac:dyDescent="0.25">
      <c r="A51" s="25"/>
      <c r="B51" s="123"/>
      <c r="C51" s="25"/>
      <c r="D51" s="25"/>
      <c r="E51" s="52"/>
      <c r="F51" s="52"/>
      <c r="G51" s="25"/>
      <c r="H51" s="52"/>
      <c r="I51" s="52"/>
    </row>
    <row r="52" spans="1:10" s="203" customFormat="1" ht="13.2" x14ac:dyDescent="0.25"/>
    <row r="53" spans="1:10" s="108" customFormat="1" ht="15" customHeight="1" x14ac:dyDescent="0.15">
      <c r="E53" s="218"/>
      <c r="F53" s="218"/>
      <c r="H53" s="218"/>
      <c r="I53" s="218"/>
    </row>
    <row r="54" spans="1:10" s="108" customFormat="1" ht="15" customHeight="1" x14ac:dyDescent="0.15">
      <c r="E54" s="218"/>
      <c r="F54" s="218"/>
      <c r="H54" s="218"/>
      <c r="I54" s="218"/>
    </row>
    <row r="55" spans="1:10" s="108" customFormat="1" ht="8.4" x14ac:dyDescent="0.15">
      <c r="E55" s="218"/>
      <c r="F55" s="218"/>
      <c r="H55" s="218"/>
      <c r="I55" s="218"/>
    </row>
    <row r="56" spans="1:10" s="108" customFormat="1" ht="8.4" x14ac:dyDescent="0.15">
      <c r="E56" s="218"/>
      <c r="F56" s="218"/>
      <c r="H56" s="218"/>
      <c r="I56" s="218"/>
    </row>
    <row r="57" spans="1:10" s="108" customFormat="1" ht="8.4" x14ac:dyDescent="0.15">
      <c r="E57" s="218"/>
      <c r="F57" s="218"/>
      <c r="H57" s="218"/>
      <c r="I57" s="218"/>
    </row>
    <row r="58" spans="1:10" s="108" customFormat="1" ht="8.4" x14ac:dyDescent="0.15">
      <c r="E58" s="218"/>
      <c r="F58" s="218"/>
      <c r="H58" s="218"/>
      <c r="I58" s="218"/>
    </row>
    <row r="59" spans="1:10" s="108" customFormat="1" ht="8.4" x14ac:dyDescent="0.15">
      <c r="E59" s="218"/>
      <c r="F59" s="218"/>
      <c r="H59" s="218"/>
      <c r="I59" s="218"/>
    </row>
    <row r="60" spans="1:10" s="108" customFormat="1" ht="8.4" x14ac:dyDescent="0.15">
      <c r="E60" s="218"/>
      <c r="F60" s="218"/>
      <c r="H60" s="218"/>
      <c r="I60" s="218"/>
    </row>
    <row r="61" spans="1:10" s="108" customFormat="1" ht="8.4" x14ac:dyDescent="0.15">
      <c r="E61" s="218"/>
      <c r="F61" s="218"/>
      <c r="H61" s="218"/>
      <c r="I61" s="218"/>
    </row>
    <row r="62" spans="1:10" s="108" customFormat="1" ht="8.4" x14ac:dyDescent="0.15">
      <c r="E62" s="218"/>
      <c r="F62" s="218"/>
      <c r="H62" s="218"/>
      <c r="I62" s="218"/>
    </row>
    <row r="63" spans="1:10" s="108" customFormat="1" ht="8.4" x14ac:dyDescent="0.15">
      <c r="E63" s="218"/>
      <c r="F63" s="218"/>
      <c r="H63" s="218"/>
      <c r="I63" s="218"/>
    </row>
    <row r="64" spans="1:10" s="108" customFormat="1" ht="8.4" x14ac:dyDescent="0.15">
      <c r="E64" s="218"/>
      <c r="F64" s="218"/>
      <c r="H64" s="218"/>
      <c r="I64" s="218"/>
    </row>
    <row r="65" spans="5:9" s="108" customFormat="1" ht="8.4" x14ac:dyDescent="0.15">
      <c r="E65" s="218"/>
      <c r="F65" s="218"/>
      <c r="H65" s="218"/>
      <c r="I65" s="218"/>
    </row>
  </sheetData>
  <pageMargins left="0.59055118110236227" right="0.35433070866141736" top="0.78740157480314965" bottom="0.47244094488188981" header="0.51181102362204722" footer="0.15748031496062992"/>
  <pageSetup paperSize="9" scale="78" orientation="portrait" r:id="rId1"/>
  <headerFooter alignWithMargins="0"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Balans - actief</vt:lpstr>
      <vt:lpstr>Balans - passief</vt:lpstr>
      <vt:lpstr>Uitkeringen</vt:lpstr>
      <vt:lpstr>GV - ontvangsten voor RIZIV</vt:lpstr>
      <vt:lpstr>Resultatenrekening GV (1)</vt:lpstr>
      <vt:lpstr>Resultatenrekening GV (2)</vt:lpstr>
      <vt:lpstr>Resultatenrekening AK</vt:lpstr>
      <vt:lpstr>'Balans - actief'!Zone_d_impression</vt:lpstr>
      <vt:lpstr>'Balans - passief'!Zone_d_impression</vt:lpstr>
      <vt:lpstr>'GV - ontvangsten voor RIZIV'!Zone_d_impression</vt:lpstr>
      <vt:lpstr>'Resultatenrekening AK'!Zone_d_impression</vt:lpstr>
      <vt:lpstr>'Resultatenrekening GV (1)'!Zone_d_impression</vt:lpstr>
      <vt:lpstr>'Resultatenrekening GV (2)'!Zone_d_impression</vt:lpstr>
      <vt:lpstr>Uitkeringen!Zone_d_impression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François Lejeune</cp:lastModifiedBy>
  <cp:lastPrinted>2018-10-12T08:59:56Z</cp:lastPrinted>
  <dcterms:created xsi:type="dcterms:W3CDTF">2018-03-02T14:52:26Z</dcterms:created>
  <dcterms:modified xsi:type="dcterms:W3CDTF">2018-11-06T14:05:33Z</dcterms:modified>
</cp:coreProperties>
</file>